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autoCompressPictures="0"/>
  <mc:AlternateContent xmlns:mc="http://schemas.openxmlformats.org/markup-compatibility/2006">
    <mc:Choice Requires="x15">
      <x15ac:absPath xmlns:x15ac="http://schemas.microsoft.com/office/spreadsheetml/2010/11/ac" url="C:\Users\cbowley\Downloads\"/>
    </mc:Choice>
  </mc:AlternateContent>
  <xr:revisionPtr revIDLastSave="0" documentId="13_ncr:1_{DAA88E1F-A6C4-45AD-97E1-D0F6F4994189}" xr6:coauthVersionLast="47" xr6:coauthVersionMax="47" xr10:uidLastSave="{00000000-0000-0000-0000-000000000000}"/>
  <bookViews>
    <workbookView xWindow="-108" yWindow="-108" windowWidth="23256" windowHeight="12576" tabRatio="500" xr2:uid="{00000000-000D-0000-FFFF-FFFF00000000}"/>
  </bookViews>
  <sheets>
    <sheet name="Age.Overview"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46" i="4" l="1"/>
  <c r="E146" i="4"/>
  <c r="D146" i="4"/>
  <c r="C128" i="4"/>
  <c r="C129" i="4"/>
  <c r="C130" i="4"/>
  <c r="C146" i="4" s="1"/>
  <c r="C131" i="4"/>
  <c r="C132" i="4"/>
  <c r="C133" i="4"/>
  <c r="C134" i="4"/>
  <c r="C41" i="4" s="1"/>
  <c r="C135" i="4"/>
  <c r="C136" i="4"/>
  <c r="C137" i="4"/>
  <c r="C138" i="4"/>
  <c r="C45" i="4" s="1"/>
  <c r="C139" i="4"/>
  <c r="C140" i="4"/>
  <c r="C141" i="4"/>
  <c r="C142" i="4"/>
  <c r="C49" i="4" s="1"/>
  <c r="C143" i="4"/>
  <c r="C144" i="4"/>
  <c r="C145" i="4"/>
  <c r="B146" i="4"/>
  <c r="F76" i="4"/>
  <c r="F113" i="4" s="1"/>
  <c r="E76" i="4"/>
  <c r="E113" i="4" s="1"/>
  <c r="D76" i="4"/>
  <c r="D108" i="4" s="1"/>
  <c r="C59" i="4"/>
  <c r="C58" i="4"/>
  <c r="C60" i="4"/>
  <c r="C61" i="4"/>
  <c r="C38" i="4" s="1"/>
  <c r="C62" i="4"/>
  <c r="C63" i="4"/>
  <c r="C64" i="4"/>
  <c r="C65" i="4"/>
  <c r="C42" i="4" s="1"/>
  <c r="C66" i="4"/>
  <c r="C67" i="4"/>
  <c r="C44" i="4" s="1"/>
  <c r="C68" i="4"/>
  <c r="C69" i="4"/>
  <c r="C70" i="4"/>
  <c r="C71" i="4"/>
  <c r="C48" i="4" s="1"/>
  <c r="C72" i="4"/>
  <c r="C73" i="4"/>
  <c r="C74" i="4"/>
  <c r="C75" i="4"/>
  <c r="B76" i="4"/>
  <c r="B112" i="4" s="1"/>
  <c r="B88" i="4"/>
  <c r="B81" i="4"/>
  <c r="B82" i="4"/>
  <c r="B83" i="4"/>
  <c r="B84" i="4"/>
  <c r="B85" i="4"/>
  <c r="B86" i="4"/>
  <c r="B87" i="4"/>
  <c r="C82" i="4"/>
  <c r="C84" i="4"/>
  <c r="D82" i="4"/>
  <c r="D81" i="4"/>
  <c r="D83" i="4"/>
  <c r="D84" i="4"/>
  <c r="D85" i="4"/>
  <c r="D86" i="4"/>
  <c r="D87" i="4"/>
  <c r="D88" i="4"/>
  <c r="E82" i="4"/>
  <c r="E81" i="4"/>
  <c r="E83" i="4"/>
  <c r="E84" i="4"/>
  <c r="E85" i="4"/>
  <c r="E86" i="4"/>
  <c r="E87" i="4"/>
  <c r="E88" i="4"/>
  <c r="F82" i="4"/>
  <c r="F81" i="4"/>
  <c r="F83" i="4"/>
  <c r="F84" i="4"/>
  <c r="F85" i="4"/>
  <c r="F86" i="4"/>
  <c r="F87" i="4"/>
  <c r="F88" i="4"/>
  <c r="E52" i="4"/>
  <c r="F52" i="4"/>
  <c r="E51" i="4"/>
  <c r="F51" i="4"/>
  <c r="E50" i="4"/>
  <c r="F50" i="4"/>
  <c r="E49" i="4"/>
  <c r="F49" i="4"/>
  <c r="E48" i="4"/>
  <c r="F48" i="4"/>
  <c r="E47" i="4"/>
  <c r="F47" i="4"/>
  <c r="E46" i="4"/>
  <c r="F46" i="4"/>
  <c r="E45" i="4"/>
  <c r="F45" i="4"/>
  <c r="E44" i="4"/>
  <c r="F44" i="4"/>
  <c r="E43" i="4"/>
  <c r="F43" i="4"/>
  <c r="E42" i="4"/>
  <c r="F42" i="4"/>
  <c r="E41" i="4"/>
  <c r="F41" i="4"/>
  <c r="E40" i="4"/>
  <c r="F40" i="4"/>
  <c r="E39" i="4"/>
  <c r="F39" i="4"/>
  <c r="E38" i="4"/>
  <c r="F38" i="4"/>
  <c r="E37" i="4"/>
  <c r="F37" i="4"/>
  <c r="E36" i="4"/>
  <c r="F36" i="4"/>
  <c r="E35" i="4"/>
  <c r="F35" i="4"/>
  <c r="B35" i="4"/>
  <c r="D36" i="4"/>
  <c r="D37" i="4"/>
  <c r="D38" i="4"/>
  <c r="D39" i="4"/>
  <c r="D40" i="4"/>
  <c r="D41" i="4"/>
  <c r="D42" i="4"/>
  <c r="D43" i="4"/>
  <c r="D44" i="4"/>
  <c r="D45" i="4"/>
  <c r="D46" i="4"/>
  <c r="D47" i="4"/>
  <c r="D48" i="4"/>
  <c r="D49" i="4"/>
  <c r="D50" i="4"/>
  <c r="D51" i="4"/>
  <c r="D52" i="4"/>
  <c r="C36" i="4"/>
  <c r="C40" i="4"/>
  <c r="C43" i="4"/>
  <c r="C46" i="4"/>
  <c r="C50" i="4"/>
  <c r="C51" i="4"/>
  <c r="C52" i="4"/>
  <c r="C35" i="4"/>
  <c r="D35" i="4"/>
  <c r="B36" i="4"/>
  <c r="B37" i="4"/>
  <c r="B38" i="4"/>
  <c r="B39" i="4"/>
  <c r="B40" i="4"/>
  <c r="B41" i="4"/>
  <c r="B42" i="4"/>
  <c r="B43" i="4"/>
  <c r="B44" i="4"/>
  <c r="B45" i="4"/>
  <c r="B46" i="4"/>
  <c r="B47" i="4"/>
  <c r="B48" i="4"/>
  <c r="B49" i="4"/>
  <c r="B50" i="4"/>
  <c r="B51" i="4"/>
  <c r="B52" i="4"/>
  <c r="C37" i="4" l="1"/>
  <c r="C47" i="4"/>
  <c r="C39" i="4"/>
  <c r="D89" i="4"/>
  <c r="D94" i="4" s="1"/>
  <c r="C88" i="4"/>
  <c r="C87" i="4"/>
  <c r="E106" i="4"/>
  <c r="E114" i="4"/>
  <c r="D122" i="4"/>
  <c r="C86" i="4"/>
  <c r="D114" i="4"/>
  <c r="D113" i="4"/>
  <c r="C85" i="4"/>
  <c r="B89" i="4"/>
  <c r="B96" i="4" s="1"/>
  <c r="E89" i="4"/>
  <c r="E97" i="4" s="1"/>
  <c r="E122" i="4"/>
  <c r="E120" i="4"/>
  <c r="E112" i="4"/>
  <c r="E119" i="4"/>
  <c r="E111" i="4"/>
  <c r="E118" i="4"/>
  <c r="E110" i="4"/>
  <c r="E96" i="4"/>
  <c r="E117" i="4"/>
  <c r="E109" i="4"/>
  <c r="E116" i="4"/>
  <c r="E108" i="4"/>
  <c r="E123" i="4"/>
  <c r="E115" i="4"/>
  <c r="E107" i="4"/>
  <c r="E100" i="4"/>
  <c r="E121" i="4"/>
  <c r="F89" i="4"/>
  <c r="F123" i="4"/>
  <c r="F122" i="4"/>
  <c r="F114" i="4"/>
  <c r="D106" i="4"/>
  <c r="D109" i="4"/>
  <c r="C76" i="4"/>
  <c r="C112" i="4" s="1"/>
  <c r="C83" i="4"/>
  <c r="D121" i="4"/>
  <c r="D117" i="4"/>
  <c r="F120" i="4"/>
  <c r="F112" i="4"/>
  <c r="F119" i="4"/>
  <c r="F111" i="4"/>
  <c r="F118" i="4"/>
  <c r="F110" i="4"/>
  <c r="F117" i="4"/>
  <c r="F109" i="4"/>
  <c r="F116" i="4"/>
  <c r="F108" i="4"/>
  <c r="F115" i="4"/>
  <c r="F107" i="4"/>
  <c r="F106" i="4"/>
  <c r="F121" i="4"/>
  <c r="D101" i="4"/>
  <c r="D123" i="4"/>
  <c r="D115" i="4"/>
  <c r="D107" i="4"/>
  <c r="D120" i="4"/>
  <c r="D112" i="4"/>
  <c r="D119" i="4"/>
  <c r="D111" i="4"/>
  <c r="D118" i="4"/>
  <c r="D110" i="4"/>
  <c r="D116" i="4"/>
  <c r="B114" i="4"/>
  <c r="B108" i="4"/>
  <c r="B106" i="4"/>
  <c r="B123" i="4"/>
  <c r="B115" i="4"/>
  <c r="B107" i="4"/>
  <c r="B122" i="4"/>
  <c r="B116" i="4"/>
  <c r="C81" i="4"/>
  <c r="B119" i="4"/>
  <c r="B111" i="4"/>
  <c r="B118" i="4"/>
  <c r="B110" i="4"/>
  <c r="B117" i="4"/>
  <c r="B109" i="4"/>
  <c r="B121" i="4"/>
  <c r="B113" i="4"/>
  <c r="B120" i="4"/>
  <c r="B99" i="4" l="1"/>
  <c r="B95" i="4"/>
  <c r="B94" i="4"/>
  <c r="B101" i="4"/>
  <c r="D96" i="4"/>
  <c r="D97" i="4"/>
  <c r="D98" i="4"/>
  <c r="E101" i="4"/>
  <c r="D100" i="4"/>
  <c r="D99" i="4"/>
  <c r="D95" i="4"/>
  <c r="E94" i="4"/>
  <c r="C115" i="4"/>
  <c r="B100" i="4"/>
  <c r="B98" i="4"/>
  <c r="B97" i="4"/>
  <c r="C122" i="4"/>
  <c r="C117" i="4"/>
  <c r="C121" i="4"/>
  <c r="C109" i="4"/>
  <c r="C113" i="4"/>
  <c r="C106" i="4"/>
  <c r="C116" i="4"/>
  <c r="C110" i="4"/>
  <c r="C108" i="4"/>
  <c r="C123" i="4"/>
  <c r="C107" i="4"/>
  <c r="C114" i="4"/>
  <c r="C119" i="4"/>
  <c r="C111" i="4"/>
  <c r="C118" i="4"/>
  <c r="E95" i="4"/>
  <c r="E98" i="4"/>
  <c r="E99" i="4"/>
  <c r="F98" i="4"/>
  <c r="F99" i="4"/>
  <c r="F97" i="4"/>
  <c r="F101" i="4"/>
  <c r="F100" i="4"/>
  <c r="F94" i="4"/>
  <c r="F96" i="4"/>
  <c r="F95" i="4"/>
  <c r="C120" i="4"/>
  <c r="C89" i="4"/>
  <c r="C101" i="4" l="1"/>
  <c r="C95" i="4"/>
  <c r="C96" i="4"/>
  <c r="C99" i="4"/>
  <c r="C97" i="4"/>
  <c r="C98" i="4"/>
  <c r="C100" i="4"/>
  <c r="C94" i="4"/>
</calcChain>
</file>

<file path=xl/sharedStrings.xml><?xml version="1.0" encoding="utf-8"?>
<sst xmlns="http://schemas.openxmlformats.org/spreadsheetml/2006/main" count="142" uniqueCount="48">
  <si>
    <t>Local Demographic Highlights</t>
  </si>
  <si>
    <t>Characteristic: Age Distribution</t>
  </si>
  <si>
    <r>
      <rPr>
        <b/>
        <sz val="12"/>
        <rFont val="Calibri"/>
        <family val="2"/>
        <scheme val="minor"/>
      </rPr>
      <t xml:space="preserve">Measure: </t>
    </r>
    <r>
      <rPr>
        <sz val="12"/>
        <rFont val="Calibri"/>
        <family val="2"/>
        <scheme val="minor"/>
      </rPr>
      <t>Number of People by Age Group</t>
    </r>
  </si>
  <si>
    <r>
      <rPr>
        <b/>
        <sz val="12"/>
        <rFont val="Calibri"/>
        <family val="2"/>
        <scheme val="minor"/>
      </rPr>
      <t xml:space="preserve">Source: </t>
    </r>
    <r>
      <rPr>
        <sz val="12"/>
        <rFont val="Calibri"/>
        <family val="2"/>
        <scheme val="minor"/>
      </rPr>
      <t>Census of the Population</t>
    </r>
  </si>
  <si>
    <r>
      <rPr>
        <b/>
        <sz val="12"/>
        <color theme="1"/>
        <rFont val="Calibri"/>
        <family val="2"/>
        <scheme val="minor"/>
      </rPr>
      <t xml:space="preserve">About the Measure: </t>
    </r>
    <r>
      <rPr>
        <sz val="12"/>
        <color rgb="FF000000"/>
        <rFont val="Calibri"/>
        <family val="2"/>
        <scheme val="minor"/>
      </rPr>
      <t xml:space="preserve">
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 This measure presents the population of people in Guelph and Wellington County organized by age groups of 5 years (e.g., people 0 to 4 years old) or 10 years (e.g., people 0 to 9 years old).
</t>
    </r>
    <r>
      <rPr>
        <sz val="10"/>
        <color rgb="FF000000"/>
        <rFont val="Calibri"/>
        <family val="2"/>
        <scheme val="minor"/>
      </rPr>
      <t xml:space="preserve">*Source: Statistics Canada (2016). Census of Population. http://www23.statcan.gc.ca/imdb/p2SV.pl?Function=getSurvey&amp;SDDS=3901 </t>
    </r>
    <r>
      <rPr>
        <sz val="12"/>
        <color rgb="FF000000"/>
        <rFont val="Calibri"/>
        <family val="2"/>
        <scheme val="minor"/>
      </rPr>
      <t xml:space="preserve">
</t>
    </r>
  </si>
  <si>
    <t>Table 1: Percent Change in Age Distribution by 5-Year Age Groups, 2016 and 2021</t>
  </si>
  <si>
    <t>Guelph</t>
  </si>
  <si>
    <t>Wellington County (without Guelph)</t>
  </si>
  <si>
    <t>Wellington County</t>
  </si>
  <si>
    <t>Ontario</t>
  </si>
  <si>
    <t>Canada</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</si>
  <si>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</si>
  <si>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</si>
  <si>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</si>
  <si>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</si>
  <si>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</si>
  <si>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</si>
  <si>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</si>
  <si>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</si>
  <si>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</si>
  <si>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</si>
  <si>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</si>
  <si>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</si>
  <si>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</si>
  <si>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</si>
  <si>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</si>
  <si>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</si>
  <si>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</si>
  <si>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 xml:space="preserve">85 and over </t>
  </si>
  <si>
    <r>
      <rPr>
        <b/>
        <sz val="12"/>
        <rFont val="Calibri"/>
        <family val="2"/>
        <scheme val="minor"/>
      </rPr>
      <t>Source</t>
    </r>
    <r>
      <rPr>
        <sz val="12"/>
        <rFont val="Calibri"/>
        <family val="2"/>
        <scheme val="minor"/>
      </rPr>
      <t xml:space="preserve">: Statistics Canada. (2017). Guelph, CY [Census subdivision], Ontario and Wellington, CTY [Census division], Ontario (table). Census Profile. 2016 Census. Statistics Canada Catalogue no. 98-316-X2016001. Ottawa. Released May 3, 2017.
http://www12.statcan.gc.ca/census-recensement/2016/dp-pd/prof/index.cfm?Lang=E (accessed June 26, 2017).
</t>
    </r>
  </si>
  <si>
    <t>Table 2: Age Distribution by 5-Year Age Groups, 2021</t>
  </si>
  <si>
    <t>Total</t>
  </si>
  <si>
    <t>Table 3: Age Distribution by Selected Age Groups, 2021</t>
  </si>
  <si>
    <t>5 to 14</t>
  </si>
  <si>
    <t>15 to 24</t>
  </si>
  <si>
    <t>25 to 34</t>
  </si>
  <si>
    <t>35 to 44</t>
  </si>
  <si>
    <t>45 to 54</t>
  </si>
  <si>
    <t>55 to 64</t>
  </si>
  <si>
    <t>65 and over</t>
  </si>
  <si>
    <t>Table 4: Share of the Population by Selected Age Groups, 2021</t>
  </si>
  <si>
    <t>Table 6: Age Distribution by 5-Year Age Groups, 2016</t>
  </si>
  <si>
    <r>
      <t xml:space="preserve">Notes:
</t>
    </r>
    <r>
      <rPr>
        <sz val="12"/>
        <color theme="1"/>
        <rFont val="Calibri"/>
        <family val="2"/>
        <scheme val="minor"/>
      </rPr>
      <t>1. If you have any questions or concerns about these data, please contact: sarahh@towardcommonground.ca</t>
    </r>
  </si>
  <si>
    <t>Table 5: Share of the Population by 5-Year Age Groups, 2021</t>
  </si>
  <si>
    <r>
      <rPr>
        <b/>
        <sz val="12"/>
        <rFont val="Calibri"/>
        <family val="2"/>
        <scheme val="minor"/>
      </rPr>
      <t>Source</t>
    </r>
    <r>
      <rPr>
        <sz val="12"/>
        <rFont val="Calibri"/>
        <family val="2"/>
        <scheme val="minor"/>
      </rPr>
      <t xml:space="preserve">: Statistics Canada. (2022). (table). Census Profile. 2021 Census of Population. Statistics Canada Catalogue no. 98-316-X2021001. Ottawa. Released April 27, 2022.
https://www12.statcan.gc.ca/census-recensement/2021/dp-pd/prof/index.cfm?Lang=E (accessed May 4, 2022).
</t>
    </r>
  </si>
  <si>
    <r>
      <rPr>
        <b/>
        <sz val="12"/>
        <rFont val="Calibri"/>
        <family val="2"/>
        <scheme val="minor"/>
      </rPr>
      <t>Source</t>
    </r>
    <r>
      <rPr>
        <sz val="12"/>
        <rFont val="Calibri"/>
        <family val="2"/>
        <scheme val="minor"/>
      </rPr>
      <t xml:space="preserve">: Statistics Canada. (2022). (table). Census Profile. 2021 Census of Population. Statistics Canada Catalogue no. 98-316-X2021001. Ottawa. Released April 27, 2022.
https://www12.statcan.gc.ca/census-recensement/2021/dp-pd/prof/index.cfm?Lang=E (accessed May 4, 2022).
</t>
    </r>
  </si>
  <si>
    <r>
      <t xml:space="preserve">Updated: </t>
    </r>
    <r>
      <rPr>
        <sz val="12"/>
        <color rgb="FF000000"/>
        <rFont val="Calibri"/>
        <family val="2"/>
        <scheme val="minor"/>
      </rPr>
      <t>June 13, 2022</t>
    </r>
  </si>
  <si>
    <r>
      <t xml:space="preserve">Key Findings:
</t>
    </r>
    <r>
      <rPr>
        <sz val="12"/>
        <color theme="1"/>
        <rFont val="Calibri"/>
        <family val="2"/>
        <scheme val="minor"/>
      </rPr>
      <t>In 2021 in Guelph, there were more people age 25 to 29 years compared to all other age groups. The age group of 80 to 84 years had the fewest people. In Wellington County (not including Guelph), the age group with the most people was 55 to 59 years and the age group with the fewest people was 85 years and older.
Our population is increasing with more people in almost every age bracket, with a few exceptions. From 2016 to 2021, the number of people age 0 to 4 years, and 50 to 54 years decreased in Guelph. In Wellington County, the number of people age 15 to 24 years and 45 to 54 years decreased. In both Guelph and Wellington County, the proportion of the population age 60 years and older experienced the highest rate of growth, followed by the proportion of the population age 25 to 39 years.
People in Wellington County are older than in Guelph, Ontario, and Canada. In 2021, when compared to Guelph, Ontario, and Canada, Wellington County had a slightly larger proportion of residents who were 45 years old and older.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</si>
</sst>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color rgb="FF000000"/>
      <name val="Arial"/>
    </font>
    <font>
      <sz val="12"/>
      <color theme="1"/>
      <name val="Calibri"/>
      <family val="2"/>
      <scheme val="minor"/>
    </font>
    <font>
      <sz val="10"/>
      <color rgb="FF000000"/>
      <name val="Arial"/>
      <family val="2"/>
    </font>
    <font>
      <b/>
      <sz val="10"/>
      <name val="Arial"/>
      <family val="2"/>
    </font>
    <font>
      <b/>
      <sz val="12"/>
      <color theme="1"/>
      <name val="Calibri"/>
      <family val="2"/>
      <scheme val="minor"/>
    </font>
    <font>
      <b/>
      <sz val="20"/>
      <color rgb="FF666666"/>
      <name val="Calibri"/>
      <family val="2"/>
    </font>
    <font>
      <sz val="12"/>
      <name val="Calibri"/>
      <family val="2"/>
      <scheme val="minor"/>
    </font>
    <font>
      <b/>
      <sz val="12"/>
      <name val="Calibri"/>
      <family val="2"/>
      <scheme val="minor"/>
    </font>
    <font>
      <sz val="11"/>
      <color theme="1"/>
      <name val="Calibri"/>
      <family val="2"/>
      <scheme val="minor"/>
    </font>
    <font>
      <b/>
      <sz val="12"/>
      <color rgb="FF7030A0"/>
      <name val="Calibri"/>
      <family val="2"/>
      <scheme val="minor"/>
    </font>
    <font>
      <u/>
      <sz val="10"/>
      <color theme="11"/>
      <name val="Arial"/>
      <family val="2"/>
    </font>
    <font>
      <sz val="12"/>
      <color rgb="FF000000"/>
      <name val="Calibri"/>
      <family val="2"/>
      <scheme val="minor"/>
    </font>
    <font>
      <u/>
      <sz val="10"/>
      <color theme="10"/>
      <name val="Arial"/>
      <family val="2"/>
    </font>
    <font>
      <b/>
      <sz val="20"/>
      <color theme="6" tint="-0.249977111117893"/>
      <name val="Calibri"/>
      <family val="2"/>
    </font>
    <font>
      <sz val="10"/>
      <color theme="6" tint="-0.249977111117893"/>
      <name val="Arial"/>
      <family val="2"/>
    </font>
    <font>
      <sz val="12"/>
      <color rgb="FF7030A0"/>
      <name val="Calibri"/>
      <family val="2"/>
      <scheme val="minor"/>
    </font>
    <font>
      <b/>
      <sz val="10"/>
      <color rgb="FF000000"/>
      <name val="Arial"/>
      <family val="2"/>
    </font>
    <font>
      <sz val="10"/>
      <color rgb="FF000000"/>
      <name val="Calibri"/>
      <family val="2"/>
      <scheme val="minor"/>
    </font>
    <font>
      <b/>
      <sz val="12"/>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auto="1"/>
      </right>
      <top/>
      <bottom style="thin">
        <color auto="1"/>
      </bottom>
      <diagonal/>
    </border>
  </borders>
  <cellStyleXfs count="115">
    <xf numFmtId="0" fontId="0" fillId="0" borderId="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cellStyleXfs>
  <cellXfs count="45">
    <xf numFmtId="0" fontId="0" fillId="0" borderId="0" xfId="0"/>
    <xf numFmtId="0" fontId="3" fillId="0" borderId="0" xfId="0" applyFont="1" applyAlignment="1">
      <alignment horizontal="center"/>
    </xf>
    <xf numFmtId="0" fontId="5" fillId="0" borderId="0" xfId="0" applyFont="1" applyAlignment="1">
      <alignment vertical="center"/>
    </xf>
    <xf numFmtId="0" fontId="0" fillId="0" borderId="0" xfId="0" applyAlignment="1">
      <alignment vertical="top"/>
    </xf>
    <xf numFmtId="0" fontId="6" fillId="0" borderId="0" xfId="0" applyFont="1"/>
    <xf numFmtId="0" fontId="8" fillId="0" borderId="0" xfId="0" applyFont="1"/>
    <xf numFmtId="0" fontId="4" fillId="0" borderId="0" xfId="0" applyFont="1" applyAlignment="1">
      <alignment vertical="top"/>
    </xf>
    <xf numFmtId="0" fontId="4" fillId="0" borderId="0" xfId="0" applyFont="1" applyAlignment="1">
      <alignment horizontal="left" vertical="top" wrapText="1"/>
    </xf>
    <xf numFmtId="10" fontId="9" fillId="0" borderId="0" xfId="0" applyNumberFormat="1" applyFont="1" applyAlignment="1">
      <alignment horizontal="center"/>
    </xf>
    <xf numFmtId="0" fontId="11" fillId="0" borderId="0" xfId="0" applyFont="1"/>
    <xf numFmtId="0" fontId="6" fillId="0" borderId="0" xfId="0" applyFont="1" applyAlignment="1">
      <alignment horizontal="left" vertical="top"/>
    </xf>
    <xf numFmtId="0" fontId="13" fillId="0" borderId="0" xfId="0" applyFont="1" applyAlignment="1">
      <alignment vertical="center"/>
    </xf>
    <xf numFmtId="0" fontId="14" fillId="0" borderId="0" xfId="0" applyFont="1" applyAlignment="1">
      <alignment vertical="top"/>
    </xf>
    <xf numFmtId="0" fontId="14" fillId="0" borderId="0" xfId="0" applyFont="1"/>
    <xf numFmtId="164" fontId="15" fillId="0" borderId="0" xfId="1" applyNumberFormat="1" applyFont="1" applyFill="1" applyBorder="1" applyAlignment="1">
      <alignment horizontal="center"/>
    </xf>
    <xf numFmtId="164" fontId="15" fillId="0" borderId="0" xfId="0" applyNumberFormat="1" applyFont="1"/>
    <xf numFmtId="0" fontId="7" fillId="2" borderId="1" xfId="0" applyFont="1" applyFill="1" applyBorder="1" applyAlignment="1">
      <alignment wrapText="1"/>
    </xf>
    <xf numFmtId="0" fontId="6" fillId="0" borderId="2" xfId="0" applyFont="1" applyBorder="1"/>
    <xf numFmtId="0" fontId="6" fillId="0" borderId="4" xfId="0" applyFont="1" applyBorder="1"/>
    <xf numFmtId="164" fontId="11" fillId="0" borderId="0" xfId="0" applyNumberFormat="1" applyFont="1"/>
    <xf numFmtId="0" fontId="11" fillId="0" borderId="0" xfId="0" applyFont="1" applyAlignment="1">
      <alignment wrapText="1"/>
    </xf>
    <xf numFmtId="0" fontId="7" fillId="0" borderId="6" xfId="0" applyFont="1" applyBorder="1"/>
    <xf numFmtId="0" fontId="11" fillId="0" borderId="0" xfId="0" applyFont="1" applyAlignment="1">
      <alignment horizontal="left" vertical="top"/>
    </xf>
    <xf numFmtId="0" fontId="7" fillId="2" borderId="1" xfId="0" applyFont="1" applyFill="1" applyBorder="1" applyAlignment="1">
      <alignment horizontal="center" vertical="center" wrapText="1"/>
    </xf>
    <xf numFmtId="3" fontId="6" fillId="0" borderId="7" xfId="0" applyNumberFormat="1" applyFont="1" applyBorder="1" applyAlignment="1">
      <alignment horizontal="center" vertical="center"/>
    </xf>
    <xf numFmtId="164" fontId="11" fillId="0" borderId="3" xfId="0" applyNumberFormat="1" applyFont="1" applyBorder="1" applyAlignment="1">
      <alignment horizontal="center" vertical="center"/>
    </xf>
    <xf numFmtId="0" fontId="7" fillId="0" borderId="0" xfId="0" applyFont="1"/>
    <xf numFmtId="164" fontId="11" fillId="0" borderId="0" xfId="0" applyNumberFormat="1" applyFont="1" applyAlignment="1">
      <alignment horizontal="center" vertical="center"/>
    </xf>
    <xf numFmtId="0" fontId="7" fillId="2" borderId="5" xfId="0" applyFont="1" applyFill="1" applyBorder="1" applyAlignment="1">
      <alignment horizontal="center" vertical="center"/>
    </xf>
    <xf numFmtId="0" fontId="6" fillId="0" borderId="8" xfId="0" applyFont="1" applyBorder="1"/>
    <xf numFmtId="16" fontId="6" fillId="0" borderId="8" xfId="0" applyNumberFormat="1" applyFont="1" applyBorder="1"/>
    <xf numFmtId="10" fontId="11" fillId="0" borderId="3" xfId="0" applyNumberFormat="1"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center" wrapText="1"/>
    </xf>
    <xf numFmtId="0" fontId="1" fillId="0" borderId="0" xfId="0" applyFont="1"/>
    <xf numFmtId="0" fontId="1" fillId="0" borderId="0" xfId="0" applyFont="1" applyAlignment="1">
      <alignment vertical="top" wrapText="1"/>
    </xf>
    <xf numFmtId="0" fontId="16" fillId="0" borderId="0" xfId="0" applyFont="1"/>
    <xf numFmtId="10" fontId="4" fillId="0" borderId="0" xfId="0" applyNumberFormat="1" applyFont="1" applyAlignment="1">
      <alignment vertical="top"/>
    </xf>
    <xf numFmtId="164" fontId="4" fillId="0" borderId="0" xfId="0" applyNumberFormat="1" applyFont="1" applyAlignment="1">
      <alignment vertical="top"/>
    </xf>
    <xf numFmtId="0" fontId="18" fillId="0" borderId="0" xfId="0" applyFont="1"/>
    <xf numFmtId="0" fontId="11"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center"/>
    </xf>
  </cellXfs>
  <cellStyles count="115">
    <cellStyle name="Followed Hyperlink" xfId="40" builtinId="9" hidden="1"/>
    <cellStyle name="Followed Hyperlink" xfId="46" builtinId="9" hidden="1"/>
    <cellStyle name="Followed Hyperlink" xfId="50" builtinId="9" hidden="1"/>
    <cellStyle name="Followed Hyperlink" xfId="56" builtinId="9" hidden="1"/>
    <cellStyle name="Followed Hyperlink" xfId="62" builtinId="9" hidden="1"/>
    <cellStyle name="Followed Hyperlink" xfId="52" builtinId="9" hidden="1"/>
    <cellStyle name="Followed Hyperlink" xfId="36" builtinId="9" hidden="1"/>
    <cellStyle name="Followed Hyperlink" xfId="20" builtinId="9" hidden="1"/>
    <cellStyle name="Followed Hyperlink" xfId="10" builtinId="9" hidden="1"/>
    <cellStyle name="Followed Hyperlink" xfId="16" builtinId="9" hidden="1"/>
    <cellStyle name="Followed Hyperlink" xfId="12" builtinId="9" hidden="1"/>
    <cellStyle name="Followed Hyperlink" xfId="6" builtinId="9" hidden="1"/>
    <cellStyle name="Followed Hyperlink" xfId="2" builtinId="9" hidden="1"/>
    <cellStyle name="Followed Hyperlink" xfId="3" builtinId="9" hidden="1"/>
    <cellStyle name="Followed Hyperlink" xfId="4" builtinId="9" hidden="1"/>
    <cellStyle name="Followed Hyperlink" xfId="18" builtinId="9" hidden="1"/>
    <cellStyle name="Followed Hyperlink" xfId="14" builtinId="9" hidden="1"/>
    <cellStyle name="Followed Hyperlink" xfId="8" builtinId="9" hidden="1"/>
    <cellStyle name="Followed Hyperlink" xfId="28" builtinId="9" hidden="1"/>
    <cellStyle name="Followed Hyperlink" xfId="44" builtinId="9" hidden="1"/>
    <cellStyle name="Followed Hyperlink" xfId="60" builtinId="9" hidden="1"/>
    <cellStyle name="Followed Hyperlink" xfId="58" builtinId="9" hidden="1"/>
    <cellStyle name="Followed Hyperlink" xfId="54" builtinId="9" hidden="1"/>
    <cellStyle name="Followed Hyperlink" xfId="48" builtinId="9" hidden="1"/>
    <cellStyle name="Followed Hyperlink" xfId="42" builtinId="9" hidden="1"/>
    <cellStyle name="Followed Hyperlink" xfId="38" builtinId="9" hidden="1"/>
    <cellStyle name="Followed Hyperlink" xfId="110" builtinId="9" hidden="1"/>
    <cellStyle name="Followed Hyperlink" xfId="114" builtinId="9" hidden="1"/>
    <cellStyle name="Followed Hyperlink" xfId="112" builtinId="9" hidden="1"/>
    <cellStyle name="Followed Hyperlink" xfId="104" builtinId="9" hidden="1"/>
    <cellStyle name="Followed Hyperlink" xfId="100" builtinId="9" hidden="1"/>
    <cellStyle name="Followed Hyperlink" xfId="96" builtinId="9" hidden="1"/>
    <cellStyle name="Followed Hyperlink" xfId="88" builtinId="9" hidden="1"/>
    <cellStyle name="Followed Hyperlink" xfId="84" builtinId="9" hidden="1"/>
    <cellStyle name="Followed Hyperlink" xfId="80" builtinId="9" hidden="1"/>
    <cellStyle name="Followed Hyperlink" xfId="72" builtinId="9" hidden="1"/>
    <cellStyle name="Followed Hyperlink" xfId="68" builtinId="9" hidden="1"/>
    <cellStyle name="Followed Hyperlink" xfId="64" builtinId="9" hidden="1"/>
    <cellStyle name="Followed Hyperlink" xfId="24" builtinId="9" hidden="1"/>
    <cellStyle name="Followed Hyperlink" xfId="26" builtinId="9" hidden="1"/>
    <cellStyle name="Followed Hyperlink" xfId="30" builtinId="9" hidden="1"/>
    <cellStyle name="Followed Hyperlink" xfId="34" builtinId="9" hidden="1"/>
    <cellStyle name="Followed Hyperlink" xfId="32" builtinId="9" hidden="1"/>
    <cellStyle name="Followed Hyperlink" xfId="22" builtinId="9" hidden="1"/>
    <cellStyle name="Followed Hyperlink" xfId="76" builtinId="9" hidden="1"/>
    <cellStyle name="Followed Hyperlink" xfId="92" builtinId="9" hidden="1"/>
    <cellStyle name="Followed Hyperlink" xfId="108" builtinId="9" hidden="1"/>
    <cellStyle name="Followed Hyperlink" xfId="106" builtinId="9" hidden="1"/>
    <cellStyle name="Followed Hyperlink" xfId="82" builtinId="9" hidden="1"/>
    <cellStyle name="Followed Hyperlink" xfId="86" builtinId="9" hidden="1"/>
    <cellStyle name="Followed Hyperlink" xfId="94" builtinId="9" hidden="1"/>
    <cellStyle name="Followed Hyperlink" xfId="98" builtinId="9" hidden="1"/>
    <cellStyle name="Followed Hyperlink" xfId="102" builtinId="9" hidden="1"/>
    <cellStyle name="Followed Hyperlink" xfId="90" builtinId="9" hidden="1"/>
    <cellStyle name="Followed Hyperlink" xfId="74" builtinId="9" hidden="1"/>
    <cellStyle name="Followed Hyperlink" xfId="78" builtinId="9" hidden="1"/>
    <cellStyle name="Followed Hyperlink" xfId="70" builtinId="9" hidden="1"/>
    <cellStyle name="Followed Hyperlink" xfId="66" builtinId="9" hidden="1"/>
    <cellStyle name="Hyperlink" xfId="53" builtinId="8" hidden="1"/>
    <cellStyle name="Hyperlink" xfId="55" builtinId="8" hidden="1"/>
    <cellStyle name="Hyperlink" xfId="59" builtinId="8" hidden="1"/>
    <cellStyle name="Hyperlink" xfId="61" builtinId="8" hidden="1"/>
    <cellStyle name="Hyperlink" xfId="63" builtinId="8" hidden="1"/>
    <cellStyle name="Hyperlink" xfId="65" builtinId="8" hidden="1"/>
    <cellStyle name="Hyperlink" xfId="49" builtinId="8" hidden="1"/>
    <cellStyle name="Hyperlink" xfId="33" builtinId="8" hidden="1"/>
    <cellStyle name="Hyperlink" xfId="19" builtinId="8" hidden="1"/>
    <cellStyle name="Hyperlink" xfId="21" builtinId="8" hidden="1"/>
    <cellStyle name="Hyperlink" xfId="23" builtinId="8" hidden="1"/>
    <cellStyle name="Hyperlink" xfId="27" builtinId="8" hidden="1"/>
    <cellStyle name="Hyperlink" xfId="29" builtinId="8" hidden="1"/>
    <cellStyle name="Hyperlink" xfId="11" builtinId="8" hidden="1"/>
    <cellStyle name="Hyperlink" xfId="15" builtinId="8" hidden="1"/>
    <cellStyle name="Hyperlink" xfId="7" builtinId="8" hidden="1"/>
    <cellStyle name="Hyperlink" xfId="9" builtinId="8" hidden="1"/>
    <cellStyle name="Hyperlink" xfId="5" builtinId="8" hidden="1"/>
    <cellStyle name="Hyperlink" xfId="13" builtinId="8" hidden="1"/>
    <cellStyle name="Hyperlink" xfId="25" builtinId="8" hidden="1"/>
    <cellStyle name="Hyperlink" xfId="17" builtinId="8" hidden="1"/>
    <cellStyle name="Hyperlink" xfId="67" builtinId="8" hidden="1"/>
    <cellStyle name="Hyperlink" xfId="57" builtinId="8" hidden="1"/>
    <cellStyle name="Hyperlink" xfId="103" builtinId="8" hidden="1"/>
    <cellStyle name="Hyperlink" xfId="109" builtinId="8" hidden="1"/>
    <cellStyle name="Hyperlink" xfId="111" builtinId="8" hidden="1"/>
    <cellStyle name="Hyperlink" xfId="113" builtinId="8" hidden="1"/>
    <cellStyle name="Hyperlink" xfId="105" builtinId="8" hidden="1"/>
    <cellStyle name="Hyperlink" xfId="97" builtinId="8" hidden="1"/>
    <cellStyle name="Hyperlink" xfId="89" builtinId="8" hidden="1"/>
    <cellStyle name="Hyperlink" xfId="81" builtinId="8" hidden="1"/>
    <cellStyle name="Hyperlink" xfId="31"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51" builtinId="8" hidden="1"/>
    <cellStyle name="Hyperlink" xfId="47" builtinId="8" hidden="1"/>
    <cellStyle name="Hyperlink" xfId="73" builtinId="8" hidden="1"/>
    <cellStyle name="Hyperlink" xfId="107" builtinId="8" hidden="1"/>
    <cellStyle name="Hyperlink" xfId="85" builtinId="8" hidden="1"/>
    <cellStyle name="Hyperlink" xfId="87" builtinId="8" hidden="1"/>
    <cellStyle name="Hyperlink" xfId="91" builtinId="8" hidden="1"/>
    <cellStyle name="Hyperlink" xfId="93" builtinId="8" hidden="1"/>
    <cellStyle name="Hyperlink" xfId="95" builtinId="8" hidden="1"/>
    <cellStyle name="Hyperlink" xfId="99" builtinId="8" hidden="1"/>
    <cellStyle name="Hyperlink" xfId="101" builtinId="8" hidden="1"/>
    <cellStyle name="Hyperlink" xfId="77" builtinId="8" hidden="1"/>
    <cellStyle name="Hyperlink" xfId="79" builtinId="8" hidden="1"/>
    <cellStyle name="Hyperlink" xfId="83" builtinId="8" hidden="1"/>
    <cellStyle name="Hyperlink" xfId="71" builtinId="8" hidden="1"/>
    <cellStyle name="Hyperlink" xfId="75" builtinId="8" hidden="1"/>
    <cellStyle name="Hyperlink" xfId="69"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9</xdr:row>
      <xdr:rowOff>55880</xdr:rowOff>
    </xdr:to>
    <xdr:pic>
      <xdr:nvPicPr>
        <xdr:cNvPr id="4" name="Picture 3">
          <a:extLst>
            <a:ext uri="{FF2B5EF4-FFF2-40B4-BE49-F238E27FC236}">
              <a16:creationId xmlns:a16="http://schemas.microsoft.com/office/drawing/2014/main" id="{A87A329F-785F-4C77-A8E0-15BDFF39D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19500" cy="19151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6"/>
  <sheetViews>
    <sheetView tabSelected="1" zoomScale="80" zoomScaleNormal="80" zoomScalePageLayoutView="125" workbookViewId="0">
      <selection activeCell="H34" sqref="H34"/>
    </sheetView>
  </sheetViews>
  <sheetFormatPr defaultColWidth="11.44140625" defaultRowHeight="13.2" x14ac:dyDescent="0.25"/>
  <cols>
    <col min="1" max="1" width="47.109375" customWidth="1"/>
    <col min="2" max="6" width="19.33203125" customWidth="1"/>
    <col min="7" max="7" width="9.88671875" customWidth="1"/>
    <col min="8" max="8" width="10.44140625" customWidth="1"/>
    <col min="11" max="11" width="9" customWidth="1"/>
  </cols>
  <sheetData>
    <row r="1" spans="1:11" x14ac:dyDescent="0.25">
      <c r="A1" s="44"/>
      <c r="B1" s="44"/>
    </row>
    <row r="2" spans="1:11" x14ac:dyDescent="0.25">
      <c r="A2" s="44"/>
      <c r="B2" s="44"/>
    </row>
    <row r="3" spans="1:11" x14ac:dyDescent="0.25">
      <c r="A3" s="44"/>
      <c r="B3" s="44"/>
    </row>
    <row r="4" spans="1:11" x14ac:dyDescent="0.25">
      <c r="A4" s="44"/>
      <c r="B4" s="44"/>
    </row>
    <row r="5" spans="1:11" x14ac:dyDescent="0.25">
      <c r="A5" s="44"/>
      <c r="B5" s="44"/>
    </row>
    <row r="6" spans="1:11" x14ac:dyDescent="0.25">
      <c r="A6" s="44"/>
      <c r="B6" s="44"/>
    </row>
    <row r="7" spans="1:11" x14ac:dyDescent="0.25">
      <c r="A7" s="44"/>
      <c r="B7" s="44"/>
    </row>
    <row r="8" spans="1:11" ht="35.1" customHeight="1" x14ac:dyDescent="0.25">
      <c r="A8" s="44"/>
      <c r="B8" s="44"/>
    </row>
    <row r="9" spans="1:11" x14ac:dyDescent="0.25">
      <c r="A9" s="44"/>
      <c r="B9" s="44"/>
    </row>
    <row r="10" spans="1:11" ht="25.8" x14ac:dyDescent="0.25">
      <c r="A10" s="2" t="s">
        <v>0</v>
      </c>
      <c r="B10" s="3"/>
      <c r="C10" s="3"/>
      <c r="D10" s="3"/>
      <c r="E10" s="3"/>
      <c r="F10" s="3"/>
      <c r="G10" s="3"/>
      <c r="H10" s="3"/>
      <c r="I10" s="3"/>
      <c r="J10" s="3"/>
      <c r="K10" s="3"/>
    </row>
    <row r="11" spans="1:11" s="13" customFormat="1" ht="25.8" x14ac:dyDescent="0.25">
      <c r="A11" s="11" t="s">
        <v>1</v>
      </c>
      <c r="B11" s="12"/>
      <c r="C11" s="12"/>
      <c r="D11" s="12"/>
      <c r="E11" s="12"/>
      <c r="F11" s="12"/>
      <c r="G11" s="12"/>
      <c r="H11" s="12"/>
      <c r="I11" s="12"/>
      <c r="J11" s="12"/>
      <c r="K11" s="12"/>
    </row>
    <row r="12" spans="1:11" ht="15.6" x14ac:dyDescent="0.3">
      <c r="A12" s="4" t="s">
        <v>2</v>
      </c>
      <c r="B12" s="5"/>
      <c r="C12" s="5"/>
      <c r="D12" s="5"/>
      <c r="E12" s="5"/>
      <c r="F12" s="5"/>
      <c r="G12" s="5"/>
      <c r="H12" s="5"/>
      <c r="I12" s="5"/>
      <c r="J12" s="5"/>
      <c r="K12" s="5"/>
    </row>
    <row r="13" spans="1:11" ht="15.6" x14ac:dyDescent="0.3">
      <c r="A13" s="4" t="s">
        <v>3</v>
      </c>
      <c r="B13" s="5"/>
      <c r="C13" s="5"/>
      <c r="D13" s="5"/>
      <c r="E13" s="5"/>
      <c r="F13" s="5"/>
      <c r="G13" s="5"/>
      <c r="H13" s="5"/>
      <c r="I13" s="5"/>
      <c r="J13" s="5"/>
      <c r="K13" s="5"/>
    </row>
    <row r="14" spans="1:11" ht="15.6" x14ac:dyDescent="0.3">
      <c r="A14" s="4"/>
      <c r="B14" s="5"/>
      <c r="C14" s="5"/>
      <c r="D14" s="5"/>
      <c r="E14" s="5"/>
      <c r="F14" s="5"/>
      <c r="G14" s="5"/>
      <c r="H14" s="5"/>
      <c r="I14" s="5"/>
      <c r="J14" s="5"/>
      <c r="K14" s="5"/>
    </row>
    <row r="15" spans="1:11" x14ac:dyDescent="0.25">
      <c r="A15" s="40" t="s">
        <v>4</v>
      </c>
      <c r="B15" s="41"/>
      <c r="C15" s="41"/>
      <c r="D15" s="41"/>
      <c r="E15" s="41"/>
      <c r="F15" s="41"/>
      <c r="G15" s="41"/>
      <c r="H15" s="41"/>
      <c r="I15" s="41"/>
      <c r="J15" s="41"/>
      <c r="K15" s="41"/>
    </row>
    <row r="16" spans="1:11" x14ac:dyDescent="0.25">
      <c r="A16" s="41"/>
      <c r="B16" s="41"/>
      <c r="C16" s="41"/>
      <c r="D16" s="41"/>
      <c r="E16" s="41"/>
      <c r="F16" s="41"/>
      <c r="G16" s="41"/>
      <c r="H16" s="41"/>
      <c r="I16" s="41"/>
      <c r="J16" s="41"/>
      <c r="K16" s="41"/>
    </row>
    <row r="17" spans="1:11" x14ac:dyDescent="0.25">
      <c r="A17" s="41"/>
      <c r="B17" s="41"/>
      <c r="C17" s="41"/>
      <c r="D17" s="41"/>
      <c r="E17" s="41"/>
      <c r="F17" s="41"/>
      <c r="G17" s="41"/>
      <c r="H17" s="41"/>
      <c r="I17" s="41"/>
      <c r="J17" s="41"/>
      <c r="K17" s="41"/>
    </row>
    <row r="18" spans="1:11" x14ac:dyDescent="0.25">
      <c r="A18" s="41"/>
      <c r="B18" s="41"/>
      <c r="C18" s="41"/>
      <c r="D18" s="41"/>
      <c r="E18" s="41"/>
      <c r="F18" s="41"/>
      <c r="G18" s="41"/>
      <c r="H18" s="41"/>
      <c r="I18" s="41"/>
      <c r="J18" s="41"/>
      <c r="K18" s="41"/>
    </row>
    <row r="19" spans="1:11" x14ac:dyDescent="0.25">
      <c r="A19" s="41"/>
      <c r="B19" s="41"/>
      <c r="C19" s="41"/>
      <c r="D19" s="41"/>
      <c r="E19" s="41"/>
      <c r="F19" s="41"/>
      <c r="G19" s="41"/>
      <c r="H19" s="41"/>
      <c r="I19" s="41"/>
      <c r="J19" s="41"/>
      <c r="K19" s="41"/>
    </row>
    <row r="20" spans="1:11" ht="48" customHeight="1" x14ac:dyDescent="0.25">
      <c r="A20" s="41"/>
      <c r="B20" s="41"/>
      <c r="C20" s="41"/>
      <c r="D20" s="41"/>
      <c r="E20" s="41"/>
      <c r="F20" s="41"/>
      <c r="G20" s="41"/>
      <c r="H20" s="41"/>
      <c r="I20" s="41"/>
      <c r="J20" s="41"/>
      <c r="K20" s="41"/>
    </row>
    <row r="21" spans="1:11" ht="12.9" customHeight="1" x14ac:dyDescent="0.25">
      <c r="A21" s="32"/>
      <c r="B21" s="32"/>
      <c r="C21" s="32"/>
      <c r="D21" s="32"/>
      <c r="E21" s="32"/>
      <c r="F21" s="32"/>
      <c r="G21" s="32"/>
      <c r="H21" s="32"/>
      <c r="I21" s="32"/>
      <c r="J21" s="32"/>
      <c r="K21" s="32"/>
    </row>
    <row r="22" spans="1:11" x14ac:dyDescent="0.25">
      <c r="A22" s="42" t="s">
        <v>47</v>
      </c>
      <c r="B22" s="42"/>
      <c r="C22" s="42"/>
      <c r="D22" s="42"/>
      <c r="E22" s="42"/>
      <c r="F22" s="42"/>
      <c r="G22" s="42"/>
      <c r="H22" s="42"/>
      <c r="I22" s="42"/>
      <c r="J22" s="42"/>
      <c r="K22" s="42"/>
    </row>
    <row r="23" spans="1:11" x14ac:dyDescent="0.25">
      <c r="A23" s="42"/>
      <c r="B23" s="42"/>
      <c r="C23" s="42"/>
      <c r="D23" s="42"/>
      <c r="E23" s="42"/>
      <c r="F23" s="42"/>
      <c r="G23" s="42"/>
      <c r="H23" s="42"/>
      <c r="I23" s="42"/>
      <c r="J23" s="42"/>
      <c r="K23" s="42"/>
    </row>
    <row r="24" spans="1:11" x14ac:dyDescent="0.25">
      <c r="A24" s="42"/>
      <c r="B24" s="42"/>
      <c r="C24" s="42"/>
      <c r="D24" s="42"/>
      <c r="E24" s="42"/>
      <c r="F24" s="42"/>
      <c r="G24" s="42"/>
      <c r="H24" s="42"/>
      <c r="I24" s="42"/>
      <c r="J24" s="42"/>
      <c r="K24" s="42"/>
    </row>
    <row r="25" spans="1:11" x14ac:dyDescent="0.25">
      <c r="A25" s="42"/>
      <c r="B25" s="42"/>
      <c r="C25" s="42"/>
      <c r="D25" s="42"/>
      <c r="E25" s="42"/>
      <c r="F25" s="42"/>
      <c r="G25" s="42"/>
      <c r="H25" s="42"/>
      <c r="I25" s="42"/>
      <c r="J25" s="42"/>
      <c r="K25" s="42"/>
    </row>
    <row r="26" spans="1:11" x14ac:dyDescent="0.25">
      <c r="A26" s="42"/>
      <c r="B26" s="42"/>
      <c r="C26" s="42"/>
      <c r="D26" s="42"/>
      <c r="E26" s="42"/>
      <c r="F26" s="42"/>
      <c r="G26" s="42"/>
      <c r="H26" s="42"/>
      <c r="I26" s="42"/>
      <c r="J26" s="42"/>
      <c r="K26" s="42"/>
    </row>
    <row r="27" spans="1:11" x14ac:dyDescent="0.25">
      <c r="A27" s="42"/>
      <c r="B27" s="42"/>
      <c r="C27" s="42"/>
      <c r="D27" s="42"/>
      <c r="E27" s="42"/>
      <c r="F27" s="42"/>
      <c r="G27" s="42"/>
      <c r="H27" s="42"/>
      <c r="I27" s="42"/>
      <c r="J27" s="42"/>
      <c r="K27" s="42"/>
    </row>
    <row r="28" spans="1:11" x14ac:dyDescent="0.25">
      <c r="A28" s="42"/>
      <c r="B28" s="42"/>
      <c r="C28" s="42"/>
      <c r="D28" s="42"/>
      <c r="E28" s="42"/>
      <c r="F28" s="42"/>
      <c r="G28" s="42"/>
      <c r="H28" s="42"/>
      <c r="I28" s="42"/>
      <c r="J28" s="42"/>
      <c r="K28" s="42"/>
    </row>
    <row r="29" spans="1:11" x14ac:dyDescent="0.25">
      <c r="A29" s="42"/>
      <c r="B29" s="42"/>
      <c r="C29" s="42"/>
      <c r="D29" s="42"/>
      <c r="E29" s="42"/>
      <c r="F29" s="42"/>
      <c r="G29" s="42"/>
      <c r="H29" s="42"/>
      <c r="I29" s="42"/>
      <c r="J29" s="42"/>
      <c r="K29" s="42"/>
    </row>
    <row r="30" spans="1:11" x14ac:dyDescent="0.25">
      <c r="A30" s="42"/>
      <c r="B30" s="42"/>
      <c r="C30" s="42"/>
      <c r="D30" s="42"/>
      <c r="E30" s="42"/>
      <c r="F30" s="42"/>
      <c r="G30" s="42"/>
      <c r="H30" s="42"/>
      <c r="I30" s="42"/>
      <c r="J30" s="42"/>
      <c r="K30" s="42"/>
    </row>
    <row r="31" spans="1:11" ht="54.6" customHeight="1" x14ac:dyDescent="0.25">
      <c r="A31" s="42"/>
      <c r="B31" s="42"/>
      <c r="C31" s="42"/>
      <c r="D31" s="42"/>
      <c r="E31" s="42"/>
      <c r="F31" s="42"/>
      <c r="G31" s="42"/>
      <c r="H31" s="42"/>
      <c r="I31" s="42"/>
      <c r="J31" s="42"/>
      <c r="K31" s="42"/>
    </row>
    <row r="32" spans="1:11" ht="15.6" x14ac:dyDescent="0.25">
      <c r="A32" s="7"/>
      <c r="B32" s="7"/>
      <c r="C32" s="7"/>
      <c r="D32" s="7"/>
      <c r="E32" s="7"/>
      <c r="F32" s="7"/>
      <c r="G32" s="7"/>
      <c r="H32" s="7"/>
      <c r="I32" s="7"/>
      <c r="J32" s="7"/>
      <c r="K32" s="7"/>
    </row>
    <row r="33" spans="1:11" ht="15.6" x14ac:dyDescent="0.25">
      <c r="A33" s="36" t="s">
        <v>5</v>
      </c>
      <c r="B33" s="1"/>
      <c r="C33" s="1"/>
      <c r="D33" s="1"/>
      <c r="E33" s="6"/>
      <c r="F33" s="6"/>
      <c r="G33" s="6"/>
      <c r="H33" s="6"/>
      <c r="I33" s="6"/>
      <c r="J33" s="7"/>
      <c r="K33" s="7"/>
    </row>
    <row r="34" spans="1:11" s="9" customFormat="1" ht="31.2" x14ac:dyDescent="0.3">
      <c r="A34" s="16"/>
      <c r="B34" s="23" t="s">
        <v>6</v>
      </c>
      <c r="C34" s="23" t="s">
        <v>7</v>
      </c>
      <c r="D34" s="23" t="s">
        <v>8</v>
      </c>
      <c r="E34" s="28" t="s">
        <v>9</v>
      </c>
      <c r="F34" s="28" t="s">
        <v>10</v>
      </c>
      <c r="G34" s="6"/>
      <c r="H34" s="6"/>
      <c r="I34" s="6"/>
      <c r="J34" s="7"/>
      <c r="K34" s="7"/>
    </row>
    <row r="35" spans="1:11" s="9" customFormat="1" ht="15.6" x14ac:dyDescent="0.3">
      <c r="A35" s="17" t="s">
        <v>11</v>
      </c>
      <c r="B35" s="25">
        <f t="shared" ref="B35:F44" si="0">(B58/B128)-1</f>
        <v>-1.065956029313786E-2</v>
      </c>
      <c r="C35" s="25">
        <f t="shared" si="0"/>
        <v>6.4327485380117011E-2</v>
      </c>
      <c r="D35" s="25">
        <f t="shared" si="0"/>
        <v>1.9786307874950504E-2</v>
      </c>
      <c r="E35" s="25">
        <f t="shared" si="0"/>
        <v>-1.985344728691063E-2</v>
      </c>
      <c r="F35" s="25">
        <f t="shared" si="0"/>
        <v>-3.5598986723123671E-2</v>
      </c>
      <c r="G35" s="6"/>
      <c r="H35" s="6"/>
      <c r="I35" s="6"/>
      <c r="J35" s="7"/>
      <c r="K35" s="7"/>
    </row>
    <row r="36" spans="1:11" s="9" customFormat="1" ht="15.6" x14ac:dyDescent="0.3">
      <c r="A36" s="18" t="s">
        <v>12</v>
      </c>
      <c r="B36" s="25">
        <f t="shared" si="0"/>
        <v>4.6692607003891107E-2</v>
      </c>
      <c r="C36" s="25">
        <f t="shared" si="0"/>
        <v>8.8687782805429771E-2</v>
      </c>
      <c r="D36" s="25">
        <f t="shared" si="0"/>
        <v>6.4223649414431483E-2</v>
      </c>
      <c r="E36" s="25">
        <f t="shared" si="0"/>
        <v>1.1037118842458282E-2</v>
      </c>
      <c r="F36" s="25">
        <f t="shared" si="0"/>
        <v>1.821983717599962E-2</v>
      </c>
      <c r="G36" s="6"/>
      <c r="H36" s="6"/>
      <c r="I36" s="6"/>
      <c r="J36" s="7"/>
      <c r="K36" s="7"/>
    </row>
    <row r="37" spans="1:11" s="9" customFormat="1" ht="15.6" x14ac:dyDescent="0.3">
      <c r="A37" s="18" t="s">
        <v>13</v>
      </c>
      <c r="B37" s="25">
        <f t="shared" si="0"/>
        <v>7.3726541554959724E-2</v>
      </c>
      <c r="C37" s="25">
        <f t="shared" si="0"/>
        <v>5.7808455565142358E-2</v>
      </c>
      <c r="D37" s="25">
        <f t="shared" si="0"/>
        <v>6.6767257638626898E-2</v>
      </c>
      <c r="E37" s="25">
        <f t="shared" si="0"/>
        <v>6.5365194226869816E-2</v>
      </c>
      <c r="F37" s="25">
        <f t="shared" si="0"/>
        <v>0.10613503792951895</v>
      </c>
      <c r="G37" s="6"/>
      <c r="H37" s="6"/>
      <c r="I37" s="6"/>
      <c r="J37" s="7"/>
      <c r="K37" s="7"/>
    </row>
    <row r="38" spans="1:11" s="9" customFormat="1" ht="15.6" x14ac:dyDescent="0.3">
      <c r="A38" s="18" t="s">
        <v>14</v>
      </c>
      <c r="B38" s="25">
        <f t="shared" si="0"/>
        <v>4.4720496894409933E-2</v>
      </c>
      <c r="C38" s="25">
        <f t="shared" si="0"/>
        <v>-3.3333333333333326E-2</v>
      </c>
      <c r="D38" s="25">
        <f t="shared" si="0"/>
        <v>1.0915492957746409E-2</v>
      </c>
      <c r="E38" s="25">
        <f t="shared" si="0"/>
        <v>-1.2585163921298048E-2</v>
      </c>
      <c r="F38" s="25">
        <f t="shared" si="0"/>
        <v>-6.5073834248036144E-3</v>
      </c>
      <c r="G38" s="6"/>
      <c r="H38" s="6"/>
      <c r="I38" s="6"/>
      <c r="J38" s="7"/>
      <c r="K38" s="7"/>
    </row>
    <row r="39" spans="1:11" s="9" customFormat="1" ht="15.6" x14ac:dyDescent="0.3">
      <c r="A39" s="18" t="s">
        <v>15</v>
      </c>
      <c r="B39" s="25">
        <f t="shared" si="0"/>
        <v>4.4146825396825351E-2</v>
      </c>
      <c r="C39" s="25">
        <f t="shared" si="0"/>
        <v>-6.5237651444548517E-3</v>
      </c>
      <c r="D39" s="25">
        <f t="shared" si="0"/>
        <v>2.6545807704758895E-2</v>
      </c>
      <c r="E39" s="25">
        <f t="shared" si="0"/>
        <v>1.3528773801139149E-3</v>
      </c>
      <c r="F39" s="25">
        <f t="shared" si="0"/>
        <v>-1.8029687562703733E-2</v>
      </c>
      <c r="G39" s="6"/>
      <c r="H39" s="6"/>
      <c r="I39" s="6"/>
      <c r="J39" s="7"/>
      <c r="K39" s="7"/>
    </row>
    <row r="40" spans="1:11" s="9" customFormat="1" ht="15.6" x14ac:dyDescent="0.3">
      <c r="A40" s="18" t="s">
        <v>16</v>
      </c>
      <c r="B40" s="25">
        <f t="shared" si="0"/>
        <v>0.12754065040650397</v>
      </c>
      <c r="C40" s="25">
        <f t="shared" si="0"/>
        <v>0.14334470989761083</v>
      </c>
      <c r="D40" s="25">
        <f t="shared" si="0"/>
        <v>0.13242009132420085</v>
      </c>
      <c r="E40" s="25">
        <f t="shared" si="0"/>
        <v>0.11557156745010588</v>
      </c>
      <c r="F40" s="25">
        <f t="shared" si="0"/>
        <v>5.9282849006338623E-2</v>
      </c>
      <c r="G40" s="7"/>
      <c r="H40" s="7"/>
      <c r="I40" s="7"/>
      <c r="J40" s="7"/>
      <c r="K40" s="7"/>
    </row>
    <row r="41" spans="1:11" s="9" customFormat="1" ht="15.6" x14ac:dyDescent="0.3">
      <c r="A41" s="18" t="s">
        <v>17</v>
      </c>
      <c r="B41" s="25">
        <f t="shared" si="0"/>
        <v>0.161904761904762</v>
      </c>
      <c r="C41" s="25">
        <f t="shared" si="0"/>
        <v>0.20065789473684204</v>
      </c>
      <c r="D41" s="25">
        <f t="shared" si="0"/>
        <v>0.17451820128479656</v>
      </c>
      <c r="E41" s="25">
        <f t="shared" si="0"/>
        <v>0.13465507970373447</v>
      </c>
      <c r="F41" s="25">
        <f t="shared" si="0"/>
        <v>8.1325837824842928E-2</v>
      </c>
      <c r="G41" s="14"/>
      <c r="H41" s="14"/>
      <c r="I41" s="14"/>
      <c r="J41" s="15"/>
      <c r="K41" s="19"/>
    </row>
    <row r="42" spans="1:11" s="9" customFormat="1" ht="15.6" x14ac:dyDescent="0.3">
      <c r="A42" s="18" t="s">
        <v>18</v>
      </c>
      <c r="B42" s="25">
        <f t="shared" si="0"/>
        <v>0.17443181818181808</v>
      </c>
      <c r="C42" s="25">
        <f t="shared" si="0"/>
        <v>0.22532188841201717</v>
      </c>
      <c r="D42" s="25">
        <f t="shared" si="0"/>
        <v>0.19205052005943535</v>
      </c>
      <c r="E42" s="25">
        <f t="shared" si="0"/>
        <v>0.1252781948640036</v>
      </c>
      <c r="F42" s="25">
        <f t="shared" si="0"/>
        <v>9.744074918118395E-2</v>
      </c>
      <c r="G42" s="33"/>
      <c r="H42" s="33"/>
      <c r="I42" s="33"/>
      <c r="J42" s="20"/>
      <c r="K42" s="20"/>
    </row>
    <row r="43" spans="1:11" s="9" customFormat="1" ht="15.6" x14ac:dyDescent="0.3">
      <c r="A43" s="18" t="s">
        <v>19</v>
      </c>
      <c r="B43" s="25">
        <f t="shared" si="0"/>
        <v>3.5413153456998359E-2</v>
      </c>
      <c r="C43" s="25">
        <f t="shared" si="0"/>
        <v>1.0270774976657293E-2</v>
      </c>
      <c r="D43" s="25">
        <f t="shared" si="0"/>
        <v>2.5964912280701746E-2</v>
      </c>
      <c r="E43" s="25">
        <f t="shared" si="0"/>
        <v>2.0972043010752728E-2</v>
      </c>
      <c r="F43" s="25">
        <f t="shared" si="0"/>
        <v>6.3973997122123594E-2</v>
      </c>
      <c r="G43" s="14"/>
      <c r="H43" s="14"/>
      <c r="I43" s="14"/>
      <c r="J43" s="15"/>
      <c r="K43" s="19"/>
    </row>
    <row r="44" spans="1:11" s="9" customFormat="1" ht="15.6" x14ac:dyDescent="0.3">
      <c r="A44" s="18" t="s">
        <v>20</v>
      </c>
      <c r="B44" s="25">
        <f t="shared" si="0"/>
        <v>1.7155506364139539E-2</v>
      </c>
      <c r="C44" s="25">
        <f t="shared" si="0"/>
        <v>-5.2074857607811276E-2</v>
      </c>
      <c r="D44" s="25">
        <f t="shared" si="0"/>
        <v>-1.0869565217391353E-2</v>
      </c>
      <c r="E44" s="25">
        <f t="shared" si="0"/>
        <v>-4.5664268150226395E-2</v>
      </c>
      <c r="F44" s="25">
        <f t="shared" si="0"/>
        <v>-2.3642299779869647E-2</v>
      </c>
      <c r="G44" s="14"/>
      <c r="H44" s="14"/>
      <c r="I44" s="14"/>
      <c r="J44" s="15"/>
      <c r="K44" s="19"/>
    </row>
    <row r="45" spans="1:11" s="9" customFormat="1" ht="15.6" x14ac:dyDescent="0.3">
      <c r="A45" s="18" t="s">
        <v>21</v>
      </c>
      <c r="B45" s="25">
        <f t="shared" ref="B45:F52" si="1">(B68/B138)-1</f>
        <v>-6.0496380558428098E-2</v>
      </c>
      <c r="C45" s="25">
        <f t="shared" si="1"/>
        <v>-0.16677440206851968</v>
      </c>
      <c r="D45" s="25">
        <f t="shared" si="1"/>
        <v>-0.10772766446423443</v>
      </c>
      <c r="E45" s="25">
        <f t="shared" si="1"/>
        <v>-0.10893694768281192</v>
      </c>
      <c r="F45" s="25">
        <f t="shared" si="1"/>
        <v>-0.11565210085602529</v>
      </c>
      <c r="G45" s="14"/>
      <c r="H45" s="14"/>
      <c r="I45" s="14"/>
      <c r="J45" s="15"/>
      <c r="K45" s="19"/>
    </row>
    <row r="46" spans="1:11" s="9" customFormat="1" ht="15.6" x14ac:dyDescent="0.3">
      <c r="A46" s="18" t="s">
        <v>22</v>
      </c>
      <c r="B46" s="25">
        <f t="shared" si="1"/>
        <v>7.3087818696883744E-2</v>
      </c>
      <c r="C46" s="25">
        <f t="shared" si="1"/>
        <v>7.1135430916552611E-2</v>
      </c>
      <c r="D46" s="25">
        <f t="shared" si="1"/>
        <v>7.2203284784629673E-2</v>
      </c>
      <c r="E46" s="25">
        <f t="shared" si="1"/>
        <v>5.1240070341398436E-2</v>
      </c>
      <c r="F46" s="25">
        <f t="shared" si="1"/>
        <v>1.0338747595640019E-2</v>
      </c>
      <c r="G46" s="8"/>
      <c r="H46" s="8"/>
      <c r="I46" s="8"/>
      <c r="J46" s="15"/>
      <c r="K46" s="19"/>
    </row>
    <row r="47" spans="1:11" s="9" customFormat="1" ht="15.6" x14ac:dyDescent="0.3">
      <c r="A47" s="18" t="s">
        <v>23</v>
      </c>
      <c r="B47" s="25">
        <f t="shared" si="1"/>
        <v>0.15644383184011024</v>
      </c>
      <c r="C47" s="25">
        <f t="shared" si="1"/>
        <v>0.16773675762439799</v>
      </c>
      <c r="D47" s="25">
        <f t="shared" si="1"/>
        <v>0.16166110493140518</v>
      </c>
      <c r="E47" s="25">
        <f t="shared" si="1"/>
        <v>0.14232785160935779</v>
      </c>
      <c r="F47" s="25">
        <f t="shared" si="1"/>
        <v>0.12271066269084185</v>
      </c>
      <c r="G47" s="7"/>
      <c r="H47" s="7"/>
      <c r="I47" s="7"/>
      <c r="J47" s="7"/>
      <c r="K47" s="7"/>
    </row>
    <row r="48" spans="1:11" s="9" customFormat="1" ht="15.6" x14ac:dyDescent="0.3">
      <c r="A48" s="18" t="s">
        <v>24</v>
      </c>
      <c r="B48" s="25">
        <f t="shared" si="1"/>
        <v>0.14238683127572016</v>
      </c>
      <c r="C48" s="25">
        <f t="shared" si="1"/>
        <v>0.10035842293906816</v>
      </c>
      <c r="D48" s="25">
        <f t="shared" si="1"/>
        <v>0.12226512226512232</v>
      </c>
      <c r="E48" s="25">
        <f t="shared" si="1"/>
        <v>0.10229821957451413</v>
      </c>
      <c r="F48" s="25">
        <f t="shared" si="1"/>
        <v>0.1209087037637897</v>
      </c>
      <c r="G48" s="14"/>
      <c r="H48" s="14"/>
      <c r="I48" s="14"/>
      <c r="J48" s="15"/>
      <c r="K48" s="19"/>
    </row>
    <row r="49" spans="1:11" s="9" customFormat="1" ht="15.6" x14ac:dyDescent="0.3">
      <c r="A49" s="18" t="s">
        <v>25</v>
      </c>
      <c r="B49" s="25">
        <f t="shared" si="1"/>
        <v>0.35779816513761475</v>
      </c>
      <c r="C49" s="25">
        <f t="shared" si="1"/>
        <v>0.32572877059569083</v>
      </c>
      <c r="D49" s="25">
        <f t="shared" si="1"/>
        <v>0.34256472004816385</v>
      </c>
      <c r="E49" s="25">
        <f t="shared" si="1"/>
        <v>0.30764501697736657</v>
      </c>
      <c r="F49" s="25">
        <f t="shared" si="1"/>
        <v>0.30031494677575443</v>
      </c>
      <c r="G49" s="33"/>
      <c r="H49" s="33"/>
      <c r="I49" s="33"/>
      <c r="J49" s="20"/>
      <c r="K49" s="20"/>
    </row>
    <row r="50" spans="1:11" s="9" customFormat="1" ht="15.6" x14ac:dyDescent="0.3">
      <c r="A50" s="18" t="s">
        <v>26</v>
      </c>
      <c r="B50" s="25">
        <f t="shared" si="1"/>
        <v>0.30564263322884022</v>
      </c>
      <c r="C50" s="25">
        <f t="shared" si="1"/>
        <v>0.19827586206896552</v>
      </c>
      <c r="D50" s="25">
        <f t="shared" si="1"/>
        <v>0.25451559934318557</v>
      </c>
      <c r="E50" s="25">
        <f t="shared" si="1"/>
        <v>0.19458792397140012</v>
      </c>
      <c r="F50" s="25">
        <f t="shared" si="1"/>
        <v>0.23396780349366342</v>
      </c>
      <c r="G50" s="14"/>
      <c r="H50" s="14"/>
      <c r="I50" s="14"/>
      <c r="J50" s="15"/>
      <c r="K50" s="19"/>
    </row>
    <row r="51" spans="1:11" s="9" customFormat="1" ht="15.6" x14ac:dyDescent="0.3">
      <c r="A51" s="18" t="s">
        <v>27</v>
      </c>
      <c r="B51" s="25">
        <f t="shared" si="1"/>
        <v>0.18577075098814233</v>
      </c>
      <c r="C51" s="25">
        <f t="shared" si="1"/>
        <v>0.12408759124087587</v>
      </c>
      <c r="D51" s="25">
        <f t="shared" si="1"/>
        <v>0.1581243184296619</v>
      </c>
      <c r="E51" s="25">
        <f t="shared" si="1"/>
        <v>0.11650668818792176</v>
      </c>
      <c r="F51" s="25">
        <f t="shared" si="1"/>
        <v>0.12124991662775964</v>
      </c>
      <c r="G51" s="14"/>
      <c r="H51" s="14"/>
      <c r="I51" s="14"/>
      <c r="J51" s="15"/>
      <c r="K51" s="19"/>
    </row>
    <row r="52" spans="1:11" s="9" customFormat="1" ht="15.6" x14ac:dyDescent="0.3">
      <c r="A52" s="18" t="s">
        <v>28</v>
      </c>
      <c r="B52" s="25">
        <f t="shared" si="1"/>
        <v>0.1447154471544716</v>
      </c>
      <c r="C52" s="25">
        <f t="shared" si="1"/>
        <v>8.9371980676328455E-2</v>
      </c>
      <c r="D52" s="25">
        <f t="shared" si="1"/>
        <v>0.12244897959183665</v>
      </c>
      <c r="E52" s="25">
        <f t="shared" si="1"/>
        <v>0.1247031470563813</v>
      </c>
      <c r="F52" s="25">
        <f t="shared" si="1"/>
        <v>0.11756272866446982</v>
      </c>
      <c r="G52" s="14"/>
      <c r="H52" s="14"/>
      <c r="I52" s="14"/>
      <c r="J52" s="15"/>
      <c r="K52" s="19"/>
    </row>
    <row r="53" spans="1:11" s="9" customFormat="1" ht="15.6" x14ac:dyDescent="0.3">
      <c r="A53" s="10" t="s">
        <v>44</v>
      </c>
      <c r="B53" s="27"/>
      <c r="C53" s="27"/>
      <c r="D53" s="27"/>
      <c r="E53" s="6"/>
      <c r="F53" s="6"/>
      <c r="G53" s="8"/>
      <c r="H53" s="8"/>
      <c r="I53" s="8"/>
      <c r="J53" s="15"/>
      <c r="K53" s="19"/>
    </row>
    <row r="54" spans="1:11" s="9" customFormat="1" ht="15.6" x14ac:dyDescent="0.3">
      <c r="A54" s="10" t="s">
        <v>29</v>
      </c>
      <c r="B54" s="27"/>
      <c r="C54" s="27"/>
      <c r="D54" s="27"/>
      <c r="E54" s="6"/>
      <c r="F54" s="6"/>
      <c r="G54" s="8"/>
      <c r="H54" s="8"/>
      <c r="I54" s="8"/>
      <c r="J54" s="15"/>
      <c r="K54" s="19"/>
    </row>
    <row r="55" spans="1:11" s="9" customFormat="1" ht="15.6" x14ac:dyDescent="0.3">
      <c r="A55" s="26"/>
      <c r="B55" s="27"/>
      <c r="C55" s="27"/>
      <c r="D55" s="27"/>
      <c r="E55" s="6"/>
      <c r="F55" s="6"/>
      <c r="G55" s="8"/>
      <c r="H55" s="8"/>
      <c r="I55" s="8"/>
      <c r="J55" s="15"/>
      <c r="K55" s="19"/>
    </row>
    <row r="56" spans="1:11" s="4" customFormat="1" ht="15.6" x14ac:dyDescent="0.3">
      <c r="A56" s="36" t="s">
        <v>30</v>
      </c>
      <c r="B56" s="1"/>
      <c r="C56" s="1"/>
      <c r="D56" s="1"/>
    </row>
    <row r="57" spans="1:11" s="4" customFormat="1" ht="31.2" x14ac:dyDescent="0.3">
      <c r="A57" s="16"/>
      <c r="B57" s="23" t="s">
        <v>6</v>
      </c>
      <c r="C57" s="23" t="s">
        <v>7</v>
      </c>
      <c r="D57" s="23" t="s">
        <v>8</v>
      </c>
      <c r="E57" s="28" t="s">
        <v>9</v>
      </c>
      <c r="F57" s="28" t="s">
        <v>10</v>
      </c>
    </row>
    <row r="58" spans="1:11" ht="15.6" x14ac:dyDescent="0.3">
      <c r="A58" s="17" t="s">
        <v>11</v>
      </c>
      <c r="B58" s="24">
        <v>7425</v>
      </c>
      <c r="C58" s="24">
        <f>D58-B58</f>
        <v>5460</v>
      </c>
      <c r="D58" s="24">
        <v>12885</v>
      </c>
      <c r="E58" s="24">
        <v>683515</v>
      </c>
      <c r="F58" s="24">
        <v>1831195</v>
      </c>
      <c r="G58" s="6"/>
      <c r="H58" s="6"/>
      <c r="I58" s="6"/>
      <c r="J58" s="7"/>
      <c r="K58" s="7"/>
    </row>
    <row r="59" spans="1:11" s="9" customFormat="1" ht="15.6" x14ac:dyDescent="0.3">
      <c r="A59" s="18" t="s">
        <v>12</v>
      </c>
      <c r="B59" s="24">
        <v>8070</v>
      </c>
      <c r="C59" s="24">
        <f t="shared" ref="C59:C75" si="2">D59-B59</f>
        <v>6015</v>
      </c>
      <c r="D59" s="24">
        <v>14085</v>
      </c>
      <c r="E59" s="24">
        <v>764430</v>
      </c>
      <c r="F59" s="24">
        <v>2054900</v>
      </c>
      <c r="G59" s="6"/>
      <c r="H59" s="6"/>
      <c r="I59" s="6"/>
      <c r="J59" s="7"/>
      <c r="K59" s="7"/>
    </row>
    <row r="60" spans="1:11" s="9" customFormat="1" ht="15.6" x14ac:dyDescent="0.3">
      <c r="A60" s="18" t="s">
        <v>13</v>
      </c>
      <c r="B60" s="24">
        <v>8010</v>
      </c>
      <c r="C60" s="24">
        <f t="shared" si="2"/>
        <v>6130</v>
      </c>
      <c r="D60" s="24">
        <v>14140</v>
      </c>
      <c r="E60" s="24">
        <v>803850</v>
      </c>
      <c r="F60" s="24">
        <v>2126705</v>
      </c>
      <c r="G60" s="6"/>
      <c r="H60" s="6"/>
      <c r="I60" s="6"/>
      <c r="J60" s="7"/>
      <c r="K60" s="7"/>
    </row>
    <row r="61" spans="1:11" s="9" customFormat="1" ht="15.6" x14ac:dyDescent="0.3">
      <c r="A61" s="18" t="s">
        <v>14</v>
      </c>
      <c r="B61" s="24">
        <v>8410</v>
      </c>
      <c r="C61" s="24">
        <f t="shared" si="2"/>
        <v>5945</v>
      </c>
      <c r="D61" s="24">
        <v>14355</v>
      </c>
      <c r="E61" s="24">
        <v>801455</v>
      </c>
      <c r="F61" s="24">
        <v>2012975</v>
      </c>
      <c r="G61" s="6"/>
      <c r="H61" s="6"/>
      <c r="I61" s="6"/>
      <c r="J61" s="7"/>
      <c r="K61" s="7"/>
    </row>
    <row r="62" spans="1:11" s="9" customFormat="1" ht="15.6" x14ac:dyDescent="0.3">
      <c r="A62" s="18" t="s">
        <v>15</v>
      </c>
      <c r="B62" s="24">
        <v>10525</v>
      </c>
      <c r="C62" s="24">
        <f t="shared" si="2"/>
        <v>5330</v>
      </c>
      <c r="D62" s="24">
        <v>15855</v>
      </c>
      <c r="E62" s="24">
        <v>895600</v>
      </c>
      <c r="F62" s="24">
        <v>2202255</v>
      </c>
      <c r="G62" s="6"/>
      <c r="H62" s="6"/>
      <c r="I62" s="6"/>
      <c r="J62" s="7"/>
      <c r="K62" s="7"/>
    </row>
    <row r="63" spans="1:11" s="9" customFormat="1" ht="15.6" x14ac:dyDescent="0.3">
      <c r="A63" s="18" t="s">
        <v>16</v>
      </c>
      <c r="B63" s="24">
        <v>11095</v>
      </c>
      <c r="C63" s="24">
        <f t="shared" si="2"/>
        <v>5025</v>
      </c>
      <c r="D63" s="24">
        <v>16120</v>
      </c>
      <c r="E63" s="24">
        <v>975400</v>
      </c>
      <c r="F63" s="24">
        <v>2421510</v>
      </c>
      <c r="G63" s="6"/>
      <c r="H63" s="6"/>
      <c r="I63" s="6"/>
      <c r="J63" s="7"/>
      <c r="K63" s="7"/>
    </row>
    <row r="64" spans="1:11" s="9" customFormat="1" ht="15.6" x14ac:dyDescent="0.3">
      <c r="A64" s="18" t="s">
        <v>17</v>
      </c>
      <c r="B64" s="24">
        <v>10980</v>
      </c>
      <c r="C64" s="24">
        <f t="shared" si="2"/>
        <v>5475</v>
      </c>
      <c r="D64" s="24">
        <v>16455</v>
      </c>
      <c r="E64" s="24">
        <v>981210</v>
      </c>
      <c r="F64" s="24">
        <v>2518835</v>
      </c>
      <c r="G64" s="6"/>
      <c r="H64" s="6"/>
      <c r="I64" s="6"/>
      <c r="J64" s="7"/>
      <c r="K64" s="7"/>
    </row>
    <row r="65" spans="1:11" s="9" customFormat="1" ht="15.6" x14ac:dyDescent="0.3">
      <c r="A65" s="18" t="s">
        <v>18</v>
      </c>
      <c r="B65" s="24">
        <v>10335</v>
      </c>
      <c r="C65" s="24">
        <f t="shared" si="2"/>
        <v>5710</v>
      </c>
      <c r="D65" s="24">
        <v>16045</v>
      </c>
      <c r="E65" s="24">
        <v>948030</v>
      </c>
      <c r="F65" s="24">
        <v>2511345</v>
      </c>
      <c r="G65" s="6"/>
      <c r="H65" s="7"/>
      <c r="I65" s="7"/>
      <c r="J65" s="7"/>
      <c r="K65" s="7"/>
    </row>
    <row r="66" spans="1:11" s="9" customFormat="1" ht="15.6" x14ac:dyDescent="0.3">
      <c r="A66" s="18" t="s">
        <v>19</v>
      </c>
      <c r="B66" s="24">
        <v>9210</v>
      </c>
      <c r="C66" s="24">
        <f t="shared" si="2"/>
        <v>5410</v>
      </c>
      <c r="D66" s="24">
        <v>14620</v>
      </c>
      <c r="E66" s="24">
        <v>890160</v>
      </c>
      <c r="F66" s="24">
        <v>2399405</v>
      </c>
      <c r="G66" s="6"/>
      <c r="H66" s="14"/>
      <c r="I66" s="14"/>
      <c r="J66" s="15"/>
      <c r="K66" s="19"/>
    </row>
    <row r="67" spans="1:11" s="9" customFormat="1" ht="15.6" x14ac:dyDescent="0.3">
      <c r="A67" s="18" t="s">
        <v>20</v>
      </c>
      <c r="B67" s="24">
        <v>9190</v>
      </c>
      <c r="C67" s="24">
        <f t="shared" si="2"/>
        <v>5825</v>
      </c>
      <c r="D67" s="24">
        <v>15015</v>
      </c>
      <c r="E67" s="24">
        <v>894580</v>
      </c>
      <c r="F67" s="24">
        <v>2304170</v>
      </c>
      <c r="G67" s="6"/>
      <c r="H67" s="33"/>
      <c r="I67" s="33"/>
      <c r="J67" s="20"/>
      <c r="K67" s="20"/>
    </row>
    <row r="68" spans="1:11" s="9" customFormat="1" ht="15.6" x14ac:dyDescent="0.3">
      <c r="A68" s="18" t="s">
        <v>21</v>
      </c>
      <c r="B68" s="24">
        <v>9085</v>
      </c>
      <c r="C68" s="24">
        <f t="shared" si="2"/>
        <v>6445</v>
      </c>
      <c r="D68" s="24">
        <v>15530</v>
      </c>
      <c r="E68" s="24">
        <v>941270</v>
      </c>
      <c r="F68" s="24">
        <v>2368350</v>
      </c>
      <c r="G68" s="6"/>
      <c r="H68" s="14"/>
      <c r="I68" s="14"/>
      <c r="J68" s="15"/>
      <c r="K68" s="19"/>
    </row>
    <row r="69" spans="1:11" s="9" customFormat="1" ht="15.6" x14ac:dyDescent="0.3">
      <c r="A69" s="18" t="s">
        <v>22</v>
      </c>
      <c r="B69" s="24">
        <v>9470</v>
      </c>
      <c r="C69" s="24">
        <f t="shared" si="2"/>
        <v>7830</v>
      </c>
      <c r="D69" s="24">
        <v>17300</v>
      </c>
      <c r="E69" s="24">
        <v>1040160</v>
      </c>
      <c r="F69" s="24">
        <v>2647330</v>
      </c>
      <c r="G69" s="6"/>
      <c r="H69" s="14"/>
      <c r="I69" s="14"/>
      <c r="J69" s="15"/>
      <c r="K69" s="19"/>
    </row>
    <row r="70" spans="1:11" s="9" customFormat="1" ht="15.6" x14ac:dyDescent="0.3">
      <c r="A70" s="18" t="s">
        <v>23</v>
      </c>
      <c r="B70" s="24">
        <v>8390</v>
      </c>
      <c r="C70" s="24">
        <f t="shared" si="2"/>
        <v>7275</v>
      </c>
      <c r="D70" s="24">
        <v>15665</v>
      </c>
      <c r="E70" s="24">
        <v>966575</v>
      </c>
      <c r="F70" s="24">
        <v>2571580</v>
      </c>
      <c r="G70" s="6"/>
      <c r="H70" s="14"/>
      <c r="I70" s="14"/>
      <c r="J70" s="15"/>
      <c r="K70" s="19"/>
    </row>
    <row r="71" spans="1:11" s="9" customFormat="1" ht="15.6" x14ac:dyDescent="0.3">
      <c r="A71" s="18" t="s">
        <v>24</v>
      </c>
      <c r="B71" s="24">
        <v>6940</v>
      </c>
      <c r="C71" s="24">
        <f t="shared" si="2"/>
        <v>6140</v>
      </c>
      <c r="D71" s="24">
        <v>13080</v>
      </c>
      <c r="E71" s="24">
        <v>813215</v>
      </c>
      <c r="F71" s="24">
        <v>2210970</v>
      </c>
      <c r="G71" s="6"/>
      <c r="H71" s="8"/>
      <c r="I71" s="8"/>
      <c r="J71" s="15"/>
      <c r="K71" s="19"/>
    </row>
    <row r="72" spans="1:11" s="9" customFormat="1" ht="15.6" x14ac:dyDescent="0.3">
      <c r="A72" s="18" t="s">
        <v>25</v>
      </c>
      <c r="B72" s="24">
        <v>5920</v>
      </c>
      <c r="C72" s="24">
        <f t="shared" si="2"/>
        <v>5230</v>
      </c>
      <c r="D72" s="24">
        <v>11150</v>
      </c>
      <c r="E72" s="24">
        <v>691280</v>
      </c>
      <c r="F72" s="24">
        <v>1847585</v>
      </c>
      <c r="G72" s="6"/>
      <c r="H72" s="7"/>
      <c r="I72" s="7"/>
      <c r="J72" s="7"/>
      <c r="K72" s="7"/>
    </row>
    <row r="73" spans="1:11" s="9" customFormat="1" ht="15.6" x14ac:dyDescent="0.3">
      <c r="A73" s="18" t="s">
        <v>26</v>
      </c>
      <c r="B73" s="24">
        <v>4165</v>
      </c>
      <c r="C73" s="24">
        <f t="shared" si="2"/>
        <v>3475</v>
      </c>
      <c r="D73" s="24">
        <v>7640</v>
      </c>
      <c r="E73" s="24">
        <v>469485</v>
      </c>
      <c r="F73" s="24">
        <v>1260930</v>
      </c>
      <c r="G73" s="6"/>
      <c r="H73" s="14"/>
      <c r="I73" s="14"/>
      <c r="J73" s="15"/>
      <c r="K73" s="19"/>
    </row>
    <row r="74" spans="1:11" s="9" customFormat="1" ht="15.6" x14ac:dyDescent="0.3">
      <c r="A74" s="18" t="s">
        <v>27</v>
      </c>
      <c r="B74" s="24">
        <v>3000</v>
      </c>
      <c r="C74" s="24">
        <f t="shared" si="2"/>
        <v>2310</v>
      </c>
      <c r="D74" s="24">
        <v>5310</v>
      </c>
      <c r="E74" s="24">
        <v>325110</v>
      </c>
      <c r="F74" s="24">
        <v>840545</v>
      </c>
      <c r="G74" s="6"/>
      <c r="H74" s="33"/>
      <c r="I74" s="33"/>
      <c r="J74" s="20"/>
      <c r="K74" s="20"/>
    </row>
    <row r="75" spans="1:11" s="9" customFormat="1" ht="15.6" x14ac:dyDescent="0.3">
      <c r="A75" s="18" t="s">
        <v>28</v>
      </c>
      <c r="B75" s="24">
        <v>3520</v>
      </c>
      <c r="C75" s="24">
        <f t="shared" si="2"/>
        <v>2255</v>
      </c>
      <c r="D75" s="24">
        <v>5775</v>
      </c>
      <c r="E75" s="24">
        <v>338620</v>
      </c>
      <c r="F75" s="24">
        <v>861395</v>
      </c>
      <c r="G75" s="6"/>
      <c r="H75" s="14"/>
      <c r="I75" s="14"/>
      <c r="J75" s="15"/>
      <c r="K75" s="19"/>
    </row>
    <row r="76" spans="1:11" s="9" customFormat="1" ht="15.6" x14ac:dyDescent="0.3">
      <c r="A76" s="21" t="s">
        <v>31</v>
      </c>
      <c r="B76" s="24">
        <f>SUM(B58:B75)</f>
        <v>143740</v>
      </c>
      <c r="C76" s="24">
        <f>SUM(C58:C75)</f>
        <v>97285</v>
      </c>
      <c r="D76" s="24">
        <f>SUM(D58:D75)</f>
        <v>241025</v>
      </c>
      <c r="E76" s="24">
        <f>SUM(E58:E75)</f>
        <v>14223945</v>
      </c>
      <c r="F76" s="24">
        <f>SUM(F58:F75)</f>
        <v>36991980</v>
      </c>
      <c r="G76" s="6"/>
      <c r="H76" s="14"/>
      <c r="I76" s="14"/>
      <c r="J76" s="15"/>
      <c r="K76" s="19"/>
    </row>
    <row r="77" spans="1:11" s="9" customFormat="1" ht="15.6" x14ac:dyDescent="0.3">
      <c r="A77" s="10" t="s">
        <v>44</v>
      </c>
      <c r="B77" s="10"/>
      <c r="C77" s="10"/>
      <c r="D77" s="4"/>
      <c r="E77" s="6"/>
      <c r="F77" s="6"/>
      <c r="G77" s="14"/>
      <c r="H77" s="14"/>
      <c r="I77" s="14"/>
      <c r="J77" s="15"/>
      <c r="K77" s="19"/>
    </row>
    <row r="78" spans="1:11" s="9" customFormat="1" ht="15.6" x14ac:dyDescent="0.3">
      <c r="A78" s="10"/>
      <c r="B78" s="10"/>
      <c r="C78" s="10"/>
      <c r="D78" s="4"/>
      <c r="E78" s="6"/>
      <c r="F78" s="6"/>
      <c r="G78" s="14"/>
      <c r="H78" s="14"/>
      <c r="I78" s="14"/>
      <c r="J78" s="15"/>
      <c r="K78" s="19"/>
    </row>
    <row r="79" spans="1:11" s="4" customFormat="1" ht="15.6" x14ac:dyDescent="0.3">
      <c r="A79" s="36" t="s">
        <v>32</v>
      </c>
      <c r="B79" s="1"/>
      <c r="C79" s="1"/>
      <c r="D79" s="1"/>
    </row>
    <row r="80" spans="1:11" s="4" customFormat="1" ht="31.2" x14ac:dyDescent="0.3">
      <c r="A80" s="16"/>
      <c r="B80" s="23" t="s">
        <v>6</v>
      </c>
      <c r="C80" s="23" t="s">
        <v>7</v>
      </c>
      <c r="D80" s="23" t="s">
        <v>8</v>
      </c>
      <c r="E80" s="28" t="s">
        <v>9</v>
      </c>
      <c r="F80" s="28" t="s">
        <v>10</v>
      </c>
    </row>
    <row r="81" spans="1:12" ht="15.6" x14ac:dyDescent="0.3">
      <c r="A81" s="17" t="s">
        <v>11</v>
      </c>
      <c r="B81" s="24">
        <f>B58</f>
        <v>7425</v>
      </c>
      <c r="C81" s="24">
        <f t="shared" ref="C81:F81" si="3">C58</f>
        <v>5460</v>
      </c>
      <c r="D81" s="24">
        <f t="shared" si="3"/>
        <v>12885</v>
      </c>
      <c r="E81" s="24">
        <f t="shared" si="3"/>
        <v>683515</v>
      </c>
      <c r="F81" s="24">
        <f t="shared" si="3"/>
        <v>1831195</v>
      </c>
      <c r="G81" s="6"/>
      <c r="H81" s="6"/>
      <c r="I81" s="6"/>
      <c r="J81" s="7"/>
      <c r="K81" s="7"/>
    </row>
    <row r="82" spans="1:12" ht="15.6" x14ac:dyDescent="0.3">
      <c r="A82" s="29" t="s">
        <v>33</v>
      </c>
      <c r="B82" s="24">
        <f>B59+B60</f>
        <v>16080</v>
      </c>
      <c r="C82" s="24">
        <f t="shared" ref="C82:F82" si="4">C59+C60</f>
        <v>12145</v>
      </c>
      <c r="D82" s="24">
        <f t="shared" si="4"/>
        <v>28225</v>
      </c>
      <c r="E82" s="24">
        <f t="shared" si="4"/>
        <v>1568280</v>
      </c>
      <c r="F82" s="24">
        <f t="shared" si="4"/>
        <v>4181605</v>
      </c>
      <c r="G82" s="6"/>
      <c r="H82" s="6"/>
      <c r="I82" s="6"/>
      <c r="J82" s="7"/>
      <c r="K82" s="7"/>
    </row>
    <row r="83" spans="1:12" s="9" customFormat="1" ht="15.6" x14ac:dyDescent="0.3">
      <c r="A83" s="18" t="s">
        <v>34</v>
      </c>
      <c r="B83" s="24">
        <f>B61+B62</f>
        <v>18935</v>
      </c>
      <c r="C83" s="24">
        <f t="shared" ref="C83:F83" si="5">C61+C62</f>
        <v>11275</v>
      </c>
      <c r="D83" s="24">
        <f t="shared" si="5"/>
        <v>30210</v>
      </c>
      <c r="E83" s="24">
        <f t="shared" si="5"/>
        <v>1697055</v>
      </c>
      <c r="F83" s="24">
        <f t="shared" si="5"/>
        <v>4215230</v>
      </c>
      <c r="G83" s="6"/>
      <c r="H83" s="6"/>
      <c r="I83" s="6"/>
      <c r="J83" s="7"/>
      <c r="K83" s="7"/>
    </row>
    <row r="84" spans="1:12" s="9" customFormat="1" ht="15.6" x14ac:dyDescent="0.3">
      <c r="A84" s="18" t="s">
        <v>35</v>
      </c>
      <c r="B84" s="24">
        <f>B63+B64</f>
        <v>22075</v>
      </c>
      <c r="C84" s="24">
        <f t="shared" ref="C84:F84" si="6">C63+C64</f>
        <v>10500</v>
      </c>
      <c r="D84" s="24">
        <f t="shared" si="6"/>
        <v>32575</v>
      </c>
      <c r="E84" s="24">
        <f t="shared" si="6"/>
        <v>1956610</v>
      </c>
      <c r="F84" s="24">
        <f t="shared" si="6"/>
        <v>4940345</v>
      </c>
      <c r="G84" s="6"/>
      <c r="H84" s="6"/>
      <c r="I84" s="6"/>
      <c r="J84" s="7"/>
      <c r="K84" s="7"/>
    </row>
    <row r="85" spans="1:12" s="9" customFormat="1" ht="15.6" x14ac:dyDescent="0.3">
      <c r="A85" s="18" t="s">
        <v>36</v>
      </c>
      <c r="B85" s="24">
        <f>B65+B66</f>
        <v>19545</v>
      </c>
      <c r="C85" s="24">
        <f t="shared" ref="C85:F85" si="7">C65+C66</f>
        <v>11120</v>
      </c>
      <c r="D85" s="24">
        <f t="shared" si="7"/>
        <v>30665</v>
      </c>
      <c r="E85" s="24">
        <f t="shared" si="7"/>
        <v>1838190</v>
      </c>
      <c r="F85" s="24">
        <f t="shared" si="7"/>
        <v>4910750</v>
      </c>
      <c r="G85" s="6"/>
      <c r="H85" s="6"/>
      <c r="I85" s="6"/>
      <c r="J85" s="7"/>
      <c r="K85" s="7"/>
    </row>
    <row r="86" spans="1:12" s="9" customFormat="1" ht="15.6" x14ac:dyDescent="0.3">
      <c r="A86" s="18" t="s">
        <v>37</v>
      </c>
      <c r="B86" s="24">
        <f>B67+B68</f>
        <v>18275</v>
      </c>
      <c r="C86" s="24">
        <f t="shared" ref="C86:F86" si="8">C67+C68</f>
        <v>12270</v>
      </c>
      <c r="D86" s="24">
        <f t="shared" si="8"/>
        <v>30545</v>
      </c>
      <c r="E86" s="24">
        <f t="shared" si="8"/>
        <v>1835850</v>
      </c>
      <c r="F86" s="24">
        <f t="shared" si="8"/>
        <v>4672520</v>
      </c>
      <c r="G86" s="6"/>
      <c r="H86" s="6"/>
      <c r="I86" s="6"/>
      <c r="J86" s="7"/>
      <c r="K86" s="7"/>
    </row>
    <row r="87" spans="1:12" s="9" customFormat="1" ht="15.6" x14ac:dyDescent="0.3">
      <c r="A87" s="18" t="s">
        <v>38</v>
      </c>
      <c r="B87" s="24">
        <f>B69+B70</f>
        <v>17860</v>
      </c>
      <c r="C87" s="24">
        <f t="shared" ref="C87:F87" si="9">C69+C70</f>
        <v>15105</v>
      </c>
      <c r="D87" s="24">
        <f t="shared" si="9"/>
        <v>32965</v>
      </c>
      <c r="E87" s="24">
        <f t="shared" si="9"/>
        <v>2006735</v>
      </c>
      <c r="F87" s="24">
        <f t="shared" si="9"/>
        <v>5218910</v>
      </c>
      <c r="G87" s="6"/>
      <c r="H87" s="6"/>
      <c r="I87" s="6"/>
      <c r="J87" s="7"/>
      <c r="K87" s="7"/>
    </row>
    <row r="88" spans="1:12" s="9" customFormat="1" ht="15.6" x14ac:dyDescent="0.3">
      <c r="A88" s="18" t="s">
        <v>39</v>
      </c>
      <c r="B88" s="24">
        <f>B71+B72+B73+B74+B75</f>
        <v>23545</v>
      </c>
      <c r="C88" s="24">
        <f t="shared" ref="C88:F88" si="10">C71+C72+C73+C74+C75</f>
        <v>19410</v>
      </c>
      <c r="D88" s="24">
        <f t="shared" si="10"/>
        <v>42955</v>
      </c>
      <c r="E88" s="24">
        <f t="shared" si="10"/>
        <v>2637710</v>
      </c>
      <c r="F88" s="24">
        <f t="shared" si="10"/>
        <v>7021425</v>
      </c>
      <c r="G88" s="6"/>
      <c r="H88" s="6"/>
      <c r="I88" s="6"/>
      <c r="J88" s="7"/>
      <c r="K88" s="7"/>
    </row>
    <row r="89" spans="1:12" s="9" customFormat="1" ht="15.6" x14ac:dyDescent="0.3">
      <c r="A89" s="21" t="s">
        <v>31</v>
      </c>
      <c r="B89" s="24">
        <f>SUM(B81:B88)</f>
        <v>143740</v>
      </c>
      <c r="C89" s="24">
        <f>SUM(C81:C88)</f>
        <v>97285</v>
      </c>
      <c r="D89" s="24">
        <f>SUM(D81:D88)</f>
        <v>241025</v>
      </c>
      <c r="E89" s="24">
        <f>SUM(E81:E88)</f>
        <v>14223945</v>
      </c>
      <c r="F89" s="24">
        <f>SUM(F81:F88)</f>
        <v>36991980</v>
      </c>
      <c r="G89" s="14"/>
      <c r="H89" s="14"/>
      <c r="I89" s="14"/>
      <c r="J89" s="15"/>
      <c r="K89" s="19"/>
    </row>
    <row r="90" spans="1:12" s="9" customFormat="1" ht="15.6" x14ac:dyDescent="0.3">
      <c r="A90" s="10" t="s">
        <v>45</v>
      </c>
      <c r="B90" s="10"/>
      <c r="C90" s="10"/>
      <c r="D90" s="4"/>
      <c r="E90" s="6"/>
      <c r="F90" s="6"/>
      <c r="G90" s="8"/>
      <c r="H90" s="8"/>
      <c r="I90" s="8"/>
      <c r="J90" s="15"/>
      <c r="K90" s="19"/>
    </row>
    <row r="91" spans="1:12" s="9" customFormat="1" ht="15.6" x14ac:dyDescent="0.3">
      <c r="A91" s="10"/>
      <c r="B91" s="10"/>
      <c r="C91" s="10"/>
      <c r="D91" s="4"/>
      <c r="E91" s="6"/>
      <c r="F91" s="6"/>
      <c r="G91" s="8"/>
      <c r="H91" s="8"/>
      <c r="I91" s="8"/>
      <c r="J91" s="15"/>
      <c r="K91" s="19"/>
    </row>
    <row r="92" spans="1:12" s="4" customFormat="1" ht="15.6" x14ac:dyDescent="0.3">
      <c r="A92" s="36" t="s">
        <v>40</v>
      </c>
      <c r="B92" s="1"/>
      <c r="C92" s="1"/>
      <c r="D92" s="1"/>
    </row>
    <row r="93" spans="1:12" s="4" customFormat="1" ht="31.2" x14ac:dyDescent="0.3">
      <c r="A93" s="16"/>
      <c r="B93" s="23" t="s">
        <v>6</v>
      </c>
      <c r="C93" s="23" t="s">
        <v>7</v>
      </c>
      <c r="D93" s="23" t="s">
        <v>8</v>
      </c>
      <c r="E93" s="28" t="s">
        <v>9</v>
      </c>
      <c r="F93" s="28" t="s">
        <v>10</v>
      </c>
    </row>
    <row r="94" spans="1:12" ht="15.6" x14ac:dyDescent="0.3">
      <c r="A94" s="17" t="s">
        <v>11</v>
      </c>
      <c r="B94" s="25">
        <f t="shared" ref="B94:B95" si="11">B81/B$89</f>
        <v>5.1655767357729233E-2</v>
      </c>
      <c r="C94" s="25">
        <f t="shared" ref="C94:F95" si="12">C81/C$89</f>
        <v>5.6123760086344246E-2</v>
      </c>
      <c r="D94" s="25">
        <f t="shared" si="12"/>
        <v>5.345918473187429E-2</v>
      </c>
      <c r="E94" s="25">
        <f t="shared" si="12"/>
        <v>4.8053827542218423E-2</v>
      </c>
      <c r="F94" s="25">
        <f t="shared" si="12"/>
        <v>4.9502486755237218E-2</v>
      </c>
      <c r="G94" s="6"/>
      <c r="H94" s="6"/>
      <c r="I94" s="6"/>
      <c r="J94" s="7"/>
      <c r="K94" s="7"/>
    </row>
    <row r="95" spans="1:12" ht="15.6" x14ac:dyDescent="0.3">
      <c r="A95" s="30" t="s">
        <v>33</v>
      </c>
      <c r="B95" s="25">
        <f t="shared" si="11"/>
        <v>0.11186865173229442</v>
      </c>
      <c r="C95" s="25">
        <f t="shared" si="12"/>
        <v>0.12483938942282984</v>
      </c>
      <c r="D95" s="25">
        <f t="shared" si="12"/>
        <v>0.11710403485115652</v>
      </c>
      <c r="E95" s="25">
        <f t="shared" si="12"/>
        <v>0.11025633184042824</v>
      </c>
      <c r="F95" s="25">
        <f t="shared" si="12"/>
        <v>0.11304085372018476</v>
      </c>
      <c r="G95" s="6"/>
      <c r="H95" s="38"/>
      <c r="I95" s="38"/>
      <c r="J95" s="38"/>
      <c r="K95" s="38"/>
      <c r="L95" s="38"/>
    </row>
    <row r="96" spans="1:12" s="9" customFormat="1" ht="15.6" x14ac:dyDescent="0.3">
      <c r="A96" s="18" t="s">
        <v>34</v>
      </c>
      <c r="B96" s="25">
        <f t="shared" ref="B96:B101" si="13">B83/B$89</f>
        <v>0.13173090301934048</v>
      </c>
      <c r="C96" s="25">
        <f t="shared" ref="C96:D101" si="14">C83/C$89</f>
        <v>0.11589659248599475</v>
      </c>
      <c r="D96" s="25">
        <f t="shared" si="14"/>
        <v>0.12533969505238046</v>
      </c>
      <c r="E96" s="25">
        <f t="shared" ref="E96:F96" si="15">E83/E$89</f>
        <v>0.1193097273646657</v>
      </c>
      <c r="F96" s="25">
        <f t="shared" si="15"/>
        <v>0.1139498345317012</v>
      </c>
      <c r="G96" s="6"/>
      <c r="H96" s="38"/>
      <c r="I96" s="38"/>
      <c r="J96" s="38"/>
      <c r="K96" s="38"/>
      <c r="L96" s="38"/>
    </row>
    <row r="97" spans="1:12" s="9" customFormat="1" ht="15.6" x14ac:dyDescent="0.3">
      <c r="A97" s="18" t="s">
        <v>35</v>
      </c>
      <c r="B97" s="25">
        <f t="shared" si="13"/>
        <v>0.15357590093223877</v>
      </c>
      <c r="C97" s="25">
        <f t="shared" si="14"/>
        <v>0.10793030785835432</v>
      </c>
      <c r="D97" s="25">
        <f t="shared" si="14"/>
        <v>0.13515195519137019</v>
      </c>
      <c r="E97" s="25">
        <f t="shared" ref="E97:F97" si="16">E84/E$89</f>
        <v>0.13755747790082146</v>
      </c>
      <c r="F97" s="25">
        <f t="shared" si="16"/>
        <v>0.13355178608984974</v>
      </c>
      <c r="G97" s="6"/>
      <c r="H97" s="38"/>
      <c r="I97" s="38"/>
      <c r="J97" s="38"/>
      <c r="K97" s="38"/>
      <c r="L97" s="38"/>
    </row>
    <row r="98" spans="1:12" s="9" customFormat="1" ht="15.6" x14ac:dyDescent="0.3">
      <c r="A98" s="18" t="s">
        <v>36</v>
      </c>
      <c r="B98" s="25">
        <f t="shared" si="13"/>
        <v>0.13597467649923473</v>
      </c>
      <c r="C98" s="25">
        <f t="shared" si="14"/>
        <v>0.11430333556046667</v>
      </c>
      <c r="D98" s="25">
        <f t="shared" si="14"/>
        <v>0.12722746603049476</v>
      </c>
      <c r="E98" s="25">
        <f t="shared" ref="E98:F98" si="17">E85/E$89</f>
        <v>0.12923208012966866</v>
      </c>
      <c r="F98" s="25">
        <f t="shared" si="17"/>
        <v>0.13275174781128235</v>
      </c>
      <c r="G98" s="6"/>
      <c r="H98" s="6"/>
      <c r="I98" s="6"/>
      <c r="J98" s="7"/>
      <c r="K98" s="7"/>
    </row>
    <row r="99" spans="1:12" s="9" customFormat="1" ht="15.6" x14ac:dyDescent="0.3">
      <c r="A99" s="18" t="s">
        <v>37</v>
      </c>
      <c r="B99" s="25">
        <f t="shared" si="13"/>
        <v>0.12713927925420898</v>
      </c>
      <c r="C99" s="25">
        <f t="shared" si="14"/>
        <v>0.12612427404019119</v>
      </c>
      <c r="D99" s="25">
        <f t="shared" si="14"/>
        <v>0.12672959236593714</v>
      </c>
      <c r="E99" s="25">
        <f t="shared" ref="E99:F99" si="18">E86/E$89</f>
        <v>0.12906756880738782</v>
      </c>
      <c r="F99" s="25">
        <f t="shared" si="18"/>
        <v>0.12631170323945892</v>
      </c>
      <c r="G99" s="6"/>
      <c r="H99" s="38"/>
      <c r="I99" s="38"/>
      <c r="J99" s="38"/>
      <c r="K99" s="38"/>
      <c r="L99" s="38"/>
    </row>
    <row r="100" spans="1:12" s="9" customFormat="1" ht="15.6" x14ac:dyDescent="0.3">
      <c r="A100" s="18" t="s">
        <v>38</v>
      </c>
      <c r="B100" s="25">
        <f t="shared" si="13"/>
        <v>0.12425212188673995</v>
      </c>
      <c r="C100" s="25">
        <f t="shared" si="14"/>
        <v>0.15526545716194687</v>
      </c>
      <c r="D100" s="25">
        <f t="shared" si="14"/>
        <v>0.13677004460118244</v>
      </c>
      <c r="E100" s="25">
        <f t="shared" ref="E100:F100" si="19">E87/E$89</f>
        <v>0.1410814650928417</v>
      </c>
      <c r="F100" s="25">
        <f t="shared" si="19"/>
        <v>0.14108220214219405</v>
      </c>
      <c r="G100" s="6"/>
      <c r="H100" s="6"/>
      <c r="I100" s="6"/>
      <c r="J100" s="7"/>
      <c r="K100" s="7"/>
    </row>
    <row r="101" spans="1:12" s="9" customFormat="1" ht="15.6" x14ac:dyDescent="0.3">
      <c r="A101" s="18" t="s">
        <v>39</v>
      </c>
      <c r="B101" s="25">
        <f t="shared" si="13"/>
        <v>0.16380269931821345</v>
      </c>
      <c r="C101" s="25">
        <f t="shared" si="14"/>
        <v>0.19951688338387213</v>
      </c>
      <c r="D101" s="25">
        <f t="shared" si="14"/>
        <v>0.1782180271756042</v>
      </c>
      <c r="E101" s="25">
        <f t="shared" ref="E101:F101" si="20">E88/E$89</f>
        <v>0.18544152132196798</v>
      </c>
      <c r="F101" s="25">
        <f t="shared" si="20"/>
        <v>0.18980938571009176</v>
      </c>
      <c r="G101" s="6"/>
      <c r="H101" s="6"/>
      <c r="I101" s="6"/>
      <c r="J101" s="7"/>
      <c r="K101" s="7"/>
    </row>
    <row r="102" spans="1:12" s="9" customFormat="1" ht="15.6" x14ac:dyDescent="0.3">
      <c r="A102" s="10" t="s">
        <v>45</v>
      </c>
      <c r="B102" s="10"/>
      <c r="C102" s="10"/>
      <c r="D102" s="4"/>
      <c r="E102" s="6"/>
      <c r="F102" s="6"/>
      <c r="G102" s="8"/>
      <c r="H102" s="8"/>
      <c r="I102" s="8"/>
      <c r="J102" s="15"/>
      <c r="K102" s="19"/>
    </row>
    <row r="103" spans="1:12" s="9" customFormat="1" ht="15.6" x14ac:dyDescent="0.3">
      <c r="A103" s="10"/>
      <c r="B103" s="10"/>
      <c r="C103" s="10"/>
      <c r="D103" s="4"/>
      <c r="E103" s="6"/>
      <c r="F103" s="6"/>
      <c r="G103" s="8"/>
      <c r="H103" s="8"/>
      <c r="I103" s="8"/>
      <c r="J103" s="15"/>
      <c r="K103" s="19"/>
    </row>
    <row r="104" spans="1:12" s="4" customFormat="1" ht="15.6" x14ac:dyDescent="0.3">
      <c r="A104" s="36" t="s">
        <v>43</v>
      </c>
      <c r="B104" s="1"/>
      <c r="C104" s="1"/>
      <c r="D104" s="1"/>
    </row>
    <row r="105" spans="1:12" s="4" customFormat="1" ht="31.2" x14ac:dyDescent="0.3">
      <c r="A105" s="16"/>
      <c r="B105" s="23" t="s">
        <v>6</v>
      </c>
      <c r="C105" s="23" t="s">
        <v>7</v>
      </c>
      <c r="D105" s="23" t="s">
        <v>8</v>
      </c>
      <c r="E105" s="28" t="s">
        <v>9</v>
      </c>
      <c r="F105" s="28" t="s">
        <v>10</v>
      </c>
    </row>
    <row r="106" spans="1:12" ht="15.6" x14ac:dyDescent="0.3">
      <c r="A106" s="17" t="s">
        <v>11</v>
      </c>
      <c r="B106" s="31">
        <f>B58/B$76</f>
        <v>5.1655767357729233E-2</v>
      </c>
      <c r="C106" s="31">
        <f t="shared" ref="C106:F106" si="21">C58/C$76</f>
        <v>5.6123760086344246E-2</v>
      </c>
      <c r="D106" s="31">
        <f t="shared" si="21"/>
        <v>5.345918473187429E-2</v>
      </c>
      <c r="E106" s="31">
        <f t="shared" si="21"/>
        <v>4.8053827542218423E-2</v>
      </c>
      <c r="F106" s="31">
        <f t="shared" si="21"/>
        <v>4.9502486755237218E-2</v>
      </c>
      <c r="G106" s="6"/>
      <c r="H106" s="6"/>
      <c r="I106" s="6"/>
      <c r="J106" s="7"/>
      <c r="K106" s="7"/>
    </row>
    <row r="107" spans="1:12" s="9" customFormat="1" ht="15.6" x14ac:dyDescent="0.3">
      <c r="A107" s="18" t="s">
        <v>12</v>
      </c>
      <c r="B107" s="31">
        <f t="shared" ref="B107:F123" si="22">B59/B$76</f>
        <v>5.6143036037289554E-2</v>
      </c>
      <c r="C107" s="31">
        <f t="shared" si="22"/>
        <v>6.1828647787428692E-2</v>
      </c>
      <c r="D107" s="31">
        <f t="shared" si="22"/>
        <v>5.843792137745047E-2</v>
      </c>
      <c r="E107" s="31">
        <f t="shared" si="22"/>
        <v>5.3742474397925469E-2</v>
      </c>
      <c r="F107" s="31">
        <f t="shared" si="22"/>
        <v>5.5549878649372109E-2</v>
      </c>
      <c r="G107" s="6"/>
      <c r="H107" s="6"/>
      <c r="I107" s="6"/>
      <c r="J107" s="7"/>
      <c r="K107" s="7"/>
    </row>
    <row r="108" spans="1:12" s="9" customFormat="1" ht="15.6" x14ac:dyDescent="0.3">
      <c r="A108" s="18" t="s">
        <v>13</v>
      </c>
      <c r="B108" s="31">
        <f t="shared" si="22"/>
        <v>5.5725615695004872E-2</v>
      </c>
      <c r="C108" s="31">
        <f t="shared" si="22"/>
        <v>6.3010741635401143E-2</v>
      </c>
      <c r="D108" s="31">
        <f t="shared" si="22"/>
        <v>5.8666113473706046E-2</v>
      </c>
      <c r="E108" s="31">
        <f t="shared" si="22"/>
        <v>5.6513857442502764E-2</v>
      </c>
      <c r="F108" s="31">
        <f t="shared" si="22"/>
        <v>5.7490975070812647E-2</v>
      </c>
      <c r="G108" s="6"/>
      <c r="H108" s="6"/>
      <c r="I108" s="6"/>
      <c r="J108" s="7"/>
      <c r="K108" s="7"/>
    </row>
    <row r="109" spans="1:12" s="9" customFormat="1" ht="15.6" x14ac:dyDescent="0.3">
      <c r="A109" s="18" t="s">
        <v>14</v>
      </c>
      <c r="B109" s="31">
        <f t="shared" si="22"/>
        <v>5.8508417976902739E-2</v>
      </c>
      <c r="C109" s="31">
        <f t="shared" si="22"/>
        <v>6.1109112401706328E-2</v>
      </c>
      <c r="D109" s="31">
        <f t="shared" si="22"/>
        <v>5.9558137122705114E-2</v>
      </c>
      <c r="E109" s="31">
        <f t="shared" si="22"/>
        <v>5.6345479401108484E-2</v>
      </c>
      <c r="F109" s="31">
        <f t="shared" si="22"/>
        <v>5.441652487917651E-2</v>
      </c>
      <c r="G109" s="37"/>
      <c r="H109" s="6"/>
      <c r="I109" s="6"/>
      <c r="J109" s="7"/>
      <c r="K109" s="7"/>
    </row>
    <row r="110" spans="1:12" s="9" customFormat="1" ht="15.6" x14ac:dyDescent="0.3">
      <c r="A110" s="18" t="s">
        <v>15</v>
      </c>
      <c r="B110" s="31">
        <f t="shared" si="22"/>
        <v>7.3222485042437738E-2</v>
      </c>
      <c r="C110" s="31">
        <f t="shared" si="22"/>
        <v>5.478748008428843E-2</v>
      </c>
      <c r="D110" s="31">
        <f t="shared" si="22"/>
        <v>6.5781557929675341E-2</v>
      </c>
      <c r="E110" s="31">
        <f t="shared" si="22"/>
        <v>6.2964247963557221E-2</v>
      </c>
      <c r="F110" s="31">
        <f t="shared" si="22"/>
        <v>5.953330965252468E-2</v>
      </c>
      <c r="G110" s="6"/>
      <c r="H110" s="6"/>
      <c r="I110" s="6"/>
      <c r="J110" s="7"/>
      <c r="K110" s="7"/>
    </row>
    <row r="111" spans="1:12" s="9" customFormat="1" ht="15.6" x14ac:dyDescent="0.3">
      <c r="A111" s="18" t="s">
        <v>16</v>
      </c>
      <c r="B111" s="31">
        <f t="shared" si="22"/>
        <v>7.7187978294142201E-2</v>
      </c>
      <c r="C111" s="31">
        <f t="shared" si="22"/>
        <v>5.1652361617926711E-2</v>
      </c>
      <c r="D111" s="31">
        <f t="shared" si="22"/>
        <v>6.6881028938906753E-2</v>
      </c>
      <c r="E111" s="31">
        <f t="shared" si="22"/>
        <v>6.8574505877237291E-2</v>
      </c>
      <c r="F111" s="31">
        <f t="shared" si="22"/>
        <v>6.5460405201343649E-2</v>
      </c>
      <c r="G111" s="6"/>
      <c r="H111" s="6"/>
      <c r="I111" s="6"/>
      <c r="J111" s="7"/>
      <c r="K111" s="7"/>
    </row>
    <row r="112" spans="1:12" s="9" customFormat="1" ht="15.6" x14ac:dyDescent="0.3">
      <c r="A112" s="18" t="s">
        <v>17</v>
      </c>
      <c r="B112" s="31">
        <f t="shared" si="22"/>
        <v>7.6387922638096559E-2</v>
      </c>
      <c r="C112" s="31">
        <f t="shared" si="22"/>
        <v>5.6277946240427611E-2</v>
      </c>
      <c r="D112" s="31">
        <f t="shared" si="22"/>
        <v>6.8270926252463435E-2</v>
      </c>
      <c r="E112" s="31">
        <f t="shared" si="22"/>
        <v>6.898297202358418E-2</v>
      </c>
      <c r="F112" s="31">
        <f t="shared" si="22"/>
        <v>6.8091380888506109E-2</v>
      </c>
      <c r="G112" s="6"/>
      <c r="H112" s="6"/>
      <c r="I112" s="6"/>
      <c r="J112" s="7"/>
      <c r="K112" s="7"/>
    </row>
    <row r="113" spans="1:11" s="9" customFormat="1" ht="15.6" x14ac:dyDescent="0.3">
      <c r="A113" s="18" t="s">
        <v>18</v>
      </c>
      <c r="B113" s="31">
        <f t="shared" si="22"/>
        <v>7.1900653958536245E-2</v>
      </c>
      <c r="C113" s="31">
        <f t="shared" si="22"/>
        <v>5.8693529321066966E-2</v>
      </c>
      <c r="D113" s="31">
        <f t="shared" si="22"/>
        <v>6.6569857898558238E-2</v>
      </c>
      <c r="E113" s="31">
        <f t="shared" si="22"/>
        <v>6.665028583842246E-2</v>
      </c>
      <c r="F113" s="31">
        <f t="shared" si="22"/>
        <v>6.7888904567963107E-2</v>
      </c>
      <c r="G113" s="6"/>
      <c r="H113" s="7"/>
      <c r="I113" s="7"/>
      <c r="J113" s="7"/>
      <c r="K113" s="7"/>
    </row>
    <row r="114" spans="1:11" s="9" customFormat="1" ht="15.6" x14ac:dyDescent="0.3">
      <c r="A114" s="18" t="s">
        <v>19</v>
      </c>
      <c r="B114" s="31">
        <f t="shared" si="22"/>
        <v>6.407402254069848E-2</v>
      </c>
      <c r="C114" s="31">
        <f t="shared" si="22"/>
        <v>5.5609806239399699E-2</v>
      </c>
      <c r="D114" s="31">
        <f t="shared" si="22"/>
        <v>6.0657608131936519E-2</v>
      </c>
      <c r="E114" s="31">
        <f t="shared" si="22"/>
        <v>6.2581794291246204E-2</v>
      </c>
      <c r="F114" s="31">
        <f t="shared" si="22"/>
        <v>6.4862843243319229E-2</v>
      </c>
      <c r="G114" s="6"/>
      <c r="H114" s="14"/>
      <c r="I114" s="14"/>
      <c r="J114" s="15"/>
      <c r="K114" s="19"/>
    </row>
    <row r="115" spans="1:11" s="9" customFormat="1" ht="15.6" x14ac:dyDescent="0.3">
      <c r="A115" s="18" t="s">
        <v>20</v>
      </c>
      <c r="B115" s="31">
        <f t="shared" si="22"/>
        <v>6.3934882426603584E-2</v>
      </c>
      <c r="C115" s="31">
        <f t="shared" si="22"/>
        <v>5.9875623169039417E-2</v>
      </c>
      <c r="D115" s="31">
        <f t="shared" si="22"/>
        <v>6.2296442277772014E-2</v>
      </c>
      <c r="E115" s="31">
        <f t="shared" si="22"/>
        <v>6.2892537899998907E-2</v>
      </c>
      <c r="F115" s="31">
        <f t="shared" si="22"/>
        <v>6.2288366289125374E-2</v>
      </c>
      <c r="G115" s="6"/>
      <c r="H115" s="33"/>
      <c r="I115" s="33"/>
      <c r="J115" s="20"/>
      <c r="K115" s="20"/>
    </row>
    <row r="116" spans="1:11" s="9" customFormat="1" ht="15.6" x14ac:dyDescent="0.3">
      <c r="A116" s="18" t="s">
        <v>21</v>
      </c>
      <c r="B116" s="31">
        <f t="shared" si="22"/>
        <v>6.3204396827605397E-2</v>
      </c>
      <c r="C116" s="31">
        <f t="shared" si="22"/>
        <v>6.6248650871151768E-2</v>
      </c>
      <c r="D116" s="31">
        <f t="shared" si="22"/>
        <v>6.4433150088165123E-2</v>
      </c>
      <c r="E116" s="31">
        <f t="shared" si="22"/>
        <v>6.617503090738891E-2</v>
      </c>
      <c r="F116" s="31">
        <f t="shared" si="22"/>
        <v>6.4023336950333562E-2</v>
      </c>
      <c r="G116" s="6"/>
      <c r="H116" s="14"/>
      <c r="I116" s="14"/>
      <c r="J116" s="15"/>
      <c r="K116" s="19"/>
    </row>
    <row r="117" spans="1:11" s="9" customFormat="1" ht="15.6" x14ac:dyDescent="0.3">
      <c r="A117" s="18" t="s">
        <v>22</v>
      </c>
      <c r="B117" s="31">
        <f t="shared" si="22"/>
        <v>6.5882844023932102E-2</v>
      </c>
      <c r="C117" s="31">
        <f t="shared" si="22"/>
        <v>8.048517243151565E-2</v>
      </c>
      <c r="D117" s="31">
        <f t="shared" si="22"/>
        <v>7.177678664039E-2</v>
      </c>
      <c r="E117" s="31">
        <f t="shared" si="22"/>
        <v>7.3127391873351585E-2</v>
      </c>
      <c r="F117" s="31">
        <f t="shared" si="22"/>
        <v>7.1564971650611833E-2</v>
      </c>
      <c r="G117" s="6"/>
      <c r="H117" s="14"/>
      <c r="I117" s="14"/>
      <c r="J117" s="15"/>
      <c r="K117" s="19"/>
    </row>
    <row r="118" spans="1:11" s="9" customFormat="1" ht="15.6" x14ac:dyDescent="0.3">
      <c r="A118" s="18" t="s">
        <v>23</v>
      </c>
      <c r="B118" s="31">
        <f t="shared" si="22"/>
        <v>5.836927786280785E-2</v>
      </c>
      <c r="C118" s="31">
        <f t="shared" si="22"/>
        <v>7.4780284730431204E-2</v>
      </c>
      <c r="D118" s="31">
        <f t="shared" si="22"/>
        <v>6.4993257960792444E-2</v>
      </c>
      <c r="E118" s="31">
        <f t="shared" si="22"/>
        <v>6.7954073219490096E-2</v>
      </c>
      <c r="F118" s="31">
        <f t="shared" si="22"/>
        <v>6.9517230491582233E-2</v>
      </c>
      <c r="G118" s="6"/>
      <c r="H118" s="14"/>
      <c r="I118" s="14"/>
      <c r="J118" s="15"/>
      <c r="K118" s="19"/>
    </row>
    <row r="119" spans="1:11" s="9" customFormat="1" ht="15.6" x14ac:dyDescent="0.3">
      <c r="A119" s="18" t="s">
        <v>24</v>
      </c>
      <c r="B119" s="31">
        <f t="shared" si="22"/>
        <v>4.8281619590928061E-2</v>
      </c>
      <c r="C119" s="31">
        <f t="shared" si="22"/>
        <v>6.3113532404790049E-2</v>
      </c>
      <c r="D119" s="31">
        <f t="shared" si="22"/>
        <v>5.4268229436780419E-2</v>
      </c>
      <c r="E119" s="31">
        <f t="shared" si="22"/>
        <v>5.7172254251545547E-2</v>
      </c>
      <c r="F119" s="31">
        <f t="shared" si="22"/>
        <v>5.9768901259137794E-2</v>
      </c>
      <c r="G119" s="6"/>
      <c r="H119" s="8"/>
      <c r="I119" s="8"/>
      <c r="J119" s="15"/>
      <c r="K119" s="19"/>
    </row>
    <row r="120" spans="1:11" s="9" customFormat="1" ht="15.6" x14ac:dyDescent="0.3">
      <c r="A120" s="18" t="s">
        <v>25</v>
      </c>
      <c r="B120" s="31">
        <f t="shared" si="22"/>
        <v>4.1185473772088491E-2</v>
      </c>
      <c r="C120" s="31">
        <f t="shared" si="22"/>
        <v>5.3759572390399343E-2</v>
      </c>
      <c r="D120" s="31">
        <f t="shared" si="22"/>
        <v>4.6260761331812054E-2</v>
      </c>
      <c r="E120" s="31">
        <f t="shared" si="22"/>
        <v>4.8599737977052075E-2</v>
      </c>
      <c r="F120" s="31">
        <f t="shared" si="22"/>
        <v>4.9945555766412068E-2</v>
      </c>
      <c r="G120" s="6"/>
      <c r="H120" s="7"/>
      <c r="I120" s="7"/>
      <c r="J120" s="7"/>
      <c r="K120" s="7"/>
    </row>
    <row r="121" spans="1:11" s="9" customFormat="1" ht="15.6" x14ac:dyDescent="0.3">
      <c r="A121" s="18" t="s">
        <v>26</v>
      </c>
      <c r="B121" s="31">
        <f t="shared" si="22"/>
        <v>2.8975928760261584E-2</v>
      </c>
      <c r="C121" s="31">
        <f t="shared" si="22"/>
        <v>3.5719792362645837E-2</v>
      </c>
      <c r="D121" s="31">
        <f t="shared" si="22"/>
        <v>3.169795664350171E-2</v>
      </c>
      <c r="E121" s="31">
        <f t="shared" si="22"/>
        <v>3.3006665872231646E-2</v>
      </c>
      <c r="F121" s="31">
        <f t="shared" si="22"/>
        <v>3.4086577685217175E-2</v>
      </c>
      <c r="G121" s="6"/>
      <c r="H121" s="14"/>
      <c r="I121" s="14"/>
      <c r="J121" s="15"/>
      <c r="K121" s="19"/>
    </row>
    <row r="122" spans="1:11" s="9" customFormat="1" ht="15.6" x14ac:dyDescent="0.3">
      <c r="A122" s="18" t="s">
        <v>27</v>
      </c>
      <c r="B122" s="31">
        <f t="shared" si="22"/>
        <v>2.0871017114234034E-2</v>
      </c>
      <c r="C122" s="31">
        <f t="shared" si="22"/>
        <v>2.3744667728837949E-2</v>
      </c>
      <c r="D122" s="31">
        <f t="shared" si="22"/>
        <v>2.2030909656674619E-2</v>
      </c>
      <c r="E122" s="31">
        <f t="shared" si="22"/>
        <v>2.2856528199455214E-2</v>
      </c>
      <c r="F122" s="31">
        <f t="shared" si="22"/>
        <v>2.2722357656984028E-2</v>
      </c>
      <c r="G122" s="6"/>
      <c r="H122" s="33"/>
      <c r="I122" s="33"/>
      <c r="J122" s="20"/>
      <c r="K122" s="20"/>
    </row>
    <row r="123" spans="1:11" s="9" customFormat="1" ht="15.6" x14ac:dyDescent="0.3">
      <c r="A123" s="18" t="s">
        <v>28</v>
      </c>
      <c r="B123" s="31">
        <f t="shared" si="22"/>
        <v>2.4488660080701267E-2</v>
      </c>
      <c r="C123" s="31">
        <f t="shared" si="22"/>
        <v>2.3179318497198953E-2</v>
      </c>
      <c r="D123" s="31">
        <f t="shared" si="22"/>
        <v>2.3960170106835391E-2</v>
      </c>
      <c r="E123" s="31">
        <f t="shared" si="22"/>
        <v>2.3806335021683507E-2</v>
      </c>
      <c r="F123" s="31">
        <f t="shared" si="22"/>
        <v>2.3285993342340692E-2</v>
      </c>
      <c r="G123" s="6"/>
      <c r="H123" s="14"/>
      <c r="I123" s="14"/>
      <c r="J123" s="15"/>
      <c r="K123" s="19"/>
    </row>
    <row r="124" spans="1:11" s="9" customFormat="1" ht="15.6" x14ac:dyDescent="0.3">
      <c r="A124" s="10" t="s">
        <v>45</v>
      </c>
      <c r="B124" s="10"/>
      <c r="C124" s="10"/>
      <c r="D124" s="4"/>
      <c r="E124" s="6"/>
      <c r="F124" s="6"/>
      <c r="G124" s="14"/>
      <c r="H124" s="14"/>
      <c r="I124" s="14"/>
      <c r="J124" s="15"/>
      <c r="K124" s="19"/>
    </row>
    <row r="125" spans="1:11" s="9" customFormat="1" ht="15.6" x14ac:dyDescent="0.3">
      <c r="A125" s="10"/>
      <c r="B125" s="10"/>
      <c r="C125" s="10"/>
      <c r="D125" s="4"/>
      <c r="E125" s="6"/>
      <c r="F125" s="6"/>
      <c r="G125" s="14"/>
      <c r="H125" s="14"/>
      <c r="I125" s="14"/>
      <c r="J125" s="15"/>
      <c r="K125" s="19"/>
    </row>
    <row r="126" spans="1:11" s="4" customFormat="1" ht="15.6" x14ac:dyDescent="0.3">
      <c r="A126" s="36" t="s">
        <v>41</v>
      </c>
      <c r="B126" s="1"/>
      <c r="C126" s="1"/>
      <c r="D126" s="1"/>
    </row>
    <row r="127" spans="1:11" s="4" customFormat="1" ht="31.2" x14ac:dyDescent="0.3">
      <c r="A127" s="16"/>
      <c r="B127" s="23" t="s">
        <v>6</v>
      </c>
      <c r="C127" s="23" t="s">
        <v>7</v>
      </c>
      <c r="D127" s="23" t="s">
        <v>8</v>
      </c>
      <c r="E127" s="28" t="s">
        <v>9</v>
      </c>
      <c r="F127" s="28" t="s">
        <v>10</v>
      </c>
    </row>
    <row r="128" spans="1:11" ht="15.6" x14ac:dyDescent="0.3">
      <c r="A128" s="17" t="s">
        <v>11</v>
      </c>
      <c r="B128" s="24">
        <v>7505</v>
      </c>
      <c r="C128" s="24">
        <f>D128-B128</f>
        <v>5130</v>
      </c>
      <c r="D128" s="24">
        <v>12635</v>
      </c>
      <c r="E128" s="24">
        <v>697360</v>
      </c>
      <c r="F128" s="24">
        <v>1898790</v>
      </c>
      <c r="G128" s="6"/>
      <c r="H128" s="6"/>
      <c r="I128" s="6"/>
      <c r="J128" s="7"/>
      <c r="K128" s="7"/>
    </row>
    <row r="129" spans="1:11" s="9" customFormat="1" ht="15.6" x14ac:dyDescent="0.3">
      <c r="A129" s="18" t="s">
        <v>12</v>
      </c>
      <c r="B129" s="24">
        <v>7710</v>
      </c>
      <c r="C129" s="24">
        <f t="shared" ref="C129:C145" si="23">D129-B129</f>
        <v>5525</v>
      </c>
      <c r="D129" s="24">
        <v>13235</v>
      </c>
      <c r="E129" s="24">
        <v>756085</v>
      </c>
      <c r="F129" s="24">
        <v>2018130</v>
      </c>
      <c r="G129" s="6"/>
      <c r="H129" s="6"/>
      <c r="I129" s="6"/>
      <c r="J129" s="7"/>
      <c r="K129" s="7"/>
    </row>
    <row r="130" spans="1:11" s="9" customFormat="1" ht="15.6" x14ac:dyDescent="0.3">
      <c r="A130" s="18" t="s">
        <v>13</v>
      </c>
      <c r="B130" s="24">
        <v>7460</v>
      </c>
      <c r="C130" s="24">
        <f t="shared" si="23"/>
        <v>5795</v>
      </c>
      <c r="D130" s="24">
        <v>13255</v>
      </c>
      <c r="E130" s="24">
        <v>754530</v>
      </c>
      <c r="F130" s="24">
        <v>1922645</v>
      </c>
      <c r="G130" s="6"/>
      <c r="H130" s="6"/>
      <c r="I130" s="6"/>
      <c r="J130" s="7"/>
      <c r="K130" s="7"/>
    </row>
    <row r="131" spans="1:11" s="9" customFormat="1" ht="15.6" x14ac:dyDescent="0.3">
      <c r="A131" s="18" t="s">
        <v>14</v>
      </c>
      <c r="B131" s="24">
        <v>8050</v>
      </c>
      <c r="C131" s="24">
        <f t="shared" si="23"/>
        <v>6150</v>
      </c>
      <c r="D131" s="24">
        <v>14200</v>
      </c>
      <c r="E131" s="24">
        <v>811670</v>
      </c>
      <c r="F131" s="24">
        <v>2026160</v>
      </c>
      <c r="G131" s="6"/>
      <c r="H131" s="6"/>
      <c r="I131" s="6"/>
      <c r="J131" s="7"/>
      <c r="K131" s="7"/>
    </row>
    <row r="132" spans="1:11" s="9" customFormat="1" ht="15.6" x14ac:dyDescent="0.3">
      <c r="A132" s="18" t="s">
        <v>15</v>
      </c>
      <c r="B132" s="24">
        <v>10080</v>
      </c>
      <c r="C132" s="24">
        <f t="shared" si="23"/>
        <v>5365</v>
      </c>
      <c r="D132" s="24">
        <v>15445</v>
      </c>
      <c r="E132" s="24">
        <v>894390</v>
      </c>
      <c r="F132" s="24">
        <v>2242690</v>
      </c>
      <c r="G132" s="6"/>
      <c r="H132" s="6"/>
      <c r="I132" s="6"/>
      <c r="J132" s="7"/>
      <c r="K132" s="7"/>
    </row>
    <row r="133" spans="1:11" s="9" customFormat="1" ht="15.6" x14ac:dyDescent="0.3">
      <c r="A133" s="18" t="s">
        <v>16</v>
      </c>
      <c r="B133" s="24">
        <v>9840</v>
      </c>
      <c r="C133" s="24">
        <f t="shared" si="23"/>
        <v>4395</v>
      </c>
      <c r="D133" s="24">
        <v>14235</v>
      </c>
      <c r="E133" s="24">
        <v>874350</v>
      </c>
      <c r="F133" s="24">
        <v>2285990</v>
      </c>
      <c r="G133" s="6"/>
      <c r="H133" s="6"/>
      <c r="I133" s="6"/>
      <c r="J133" s="7"/>
      <c r="K133" s="7"/>
    </row>
    <row r="134" spans="1:11" s="9" customFormat="1" ht="15.6" x14ac:dyDescent="0.3">
      <c r="A134" s="18" t="s">
        <v>17</v>
      </c>
      <c r="B134" s="24">
        <v>9450</v>
      </c>
      <c r="C134" s="24">
        <f t="shared" si="23"/>
        <v>4560</v>
      </c>
      <c r="D134" s="24">
        <v>14010</v>
      </c>
      <c r="E134" s="24">
        <v>864765</v>
      </c>
      <c r="F134" s="24">
        <v>2329395</v>
      </c>
      <c r="G134" s="6"/>
      <c r="H134" s="6"/>
      <c r="I134" s="6"/>
      <c r="J134" s="7"/>
      <c r="K134" s="7"/>
    </row>
    <row r="135" spans="1:11" s="9" customFormat="1" ht="15.6" x14ac:dyDescent="0.3">
      <c r="A135" s="18" t="s">
        <v>18</v>
      </c>
      <c r="B135" s="24">
        <v>8800</v>
      </c>
      <c r="C135" s="24">
        <f t="shared" si="23"/>
        <v>4660</v>
      </c>
      <c r="D135" s="24">
        <v>13460</v>
      </c>
      <c r="E135" s="24">
        <v>842485</v>
      </c>
      <c r="F135" s="24">
        <v>2288365</v>
      </c>
      <c r="G135" s="7"/>
      <c r="H135" s="7"/>
      <c r="I135" s="7"/>
      <c r="J135" s="7"/>
      <c r="K135" s="7"/>
    </row>
    <row r="136" spans="1:11" s="9" customFormat="1" ht="15.6" x14ac:dyDescent="0.3">
      <c r="A136" s="18" t="s">
        <v>19</v>
      </c>
      <c r="B136" s="24">
        <v>8895</v>
      </c>
      <c r="C136" s="24">
        <f t="shared" si="23"/>
        <v>5355</v>
      </c>
      <c r="D136" s="24">
        <v>14250</v>
      </c>
      <c r="E136" s="24">
        <v>871875</v>
      </c>
      <c r="F136" s="24">
        <v>2255135</v>
      </c>
      <c r="G136" s="14"/>
      <c r="H136" s="14"/>
      <c r="I136" s="14"/>
      <c r="J136" s="15"/>
      <c r="K136" s="19"/>
    </row>
    <row r="137" spans="1:11" s="9" customFormat="1" ht="15.6" x14ac:dyDescent="0.3">
      <c r="A137" s="18" t="s">
        <v>20</v>
      </c>
      <c r="B137" s="24">
        <v>9035</v>
      </c>
      <c r="C137" s="24">
        <f t="shared" si="23"/>
        <v>6145</v>
      </c>
      <c r="D137" s="24">
        <v>15180</v>
      </c>
      <c r="E137" s="24">
        <v>937385</v>
      </c>
      <c r="F137" s="24">
        <v>2359965</v>
      </c>
      <c r="G137" s="33"/>
      <c r="H137" s="33"/>
      <c r="I137" s="33"/>
      <c r="J137" s="20"/>
      <c r="K137" s="20"/>
    </row>
    <row r="138" spans="1:11" s="9" customFormat="1" ht="15.6" x14ac:dyDescent="0.3">
      <c r="A138" s="18" t="s">
        <v>21</v>
      </c>
      <c r="B138" s="24">
        <v>9670</v>
      </c>
      <c r="C138" s="24">
        <f t="shared" si="23"/>
        <v>7735</v>
      </c>
      <c r="D138" s="24">
        <v>17405</v>
      </c>
      <c r="E138" s="24">
        <v>1056345</v>
      </c>
      <c r="F138" s="24">
        <v>2678075</v>
      </c>
      <c r="G138" s="14"/>
      <c r="H138" s="14"/>
      <c r="I138" s="14"/>
      <c r="J138" s="15"/>
      <c r="K138" s="19"/>
    </row>
    <row r="139" spans="1:11" s="9" customFormat="1" ht="15.6" x14ac:dyDescent="0.3">
      <c r="A139" s="18" t="s">
        <v>22</v>
      </c>
      <c r="B139" s="24">
        <v>8825</v>
      </c>
      <c r="C139" s="24">
        <f t="shared" si="23"/>
        <v>7310</v>
      </c>
      <c r="D139" s="24">
        <v>16135</v>
      </c>
      <c r="E139" s="24">
        <v>989460</v>
      </c>
      <c r="F139" s="24">
        <v>2620240</v>
      </c>
      <c r="G139" s="14"/>
      <c r="H139" s="14"/>
      <c r="I139" s="14"/>
      <c r="J139" s="15"/>
      <c r="K139" s="19"/>
    </row>
    <row r="140" spans="1:11" s="9" customFormat="1" ht="15.6" x14ac:dyDescent="0.3">
      <c r="A140" s="18" t="s">
        <v>23</v>
      </c>
      <c r="B140" s="24">
        <v>7255</v>
      </c>
      <c r="C140" s="24">
        <f t="shared" si="23"/>
        <v>6230</v>
      </c>
      <c r="D140" s="24">
        <v>13485</v>
      </c>
      <c r="E140" s="24">
        <v>846145</v>
      </c>
      <c r="F140" s="24">
        <v>2290510</v>
      </c>
      <c r="G140" s="14"/>
      <c r="H140" s="14"/>
      <c r="I140" s="14"/>
      <c r="J140" s="15"/>
      <c r="K140" s="19"/>
    </row>
    <row r="141" spans="1:11" s="9" customFormat="1" ht="15.6" x14ac:dyDescent="0.3">
      <c r="A141" s="18" t="s">
        <v>24</v>
      </c>
      <c r="B141" s="24">
        <v>6075</v>
      </c>
      <c r="C141" s="24">
        <f t="shared" si="23"/>
        <v>5580</v>
      </c>
      <c r="D141" s="24">
        <v>11655</v>
      </c>
      <c r="E141" s="24">
        <v>737745</v>
      </c>
      <c r="F141" s="24">
        <v>1972480</v>
      </c>
      <c r="G141" s="8"/>
      <c r="H141" s="8"/>
      <c r="I141" s="8"/>
      <c r="J141" s="15"/>
      <c r="K141" s="19"/>
    </row>
    <row r="142" spans="1:11" s="9" customFormat="1" ht="15.6" x14ac:dyDescent="0.3">
      <c r="A142" s="18" t="s">
        <v>25</v>
      </c>
      <c r="B142" s="24">
        <v>4360</v>
      </c>
      <c r="C142" s="24">
        <f t="shared" si="23"/>
        <v>3945</v>
      </c>
      <c r="D142" s="24">
        <v>8305</v>
      </c>
      <c r="E142" s="24">
        <v>528645</v>
      </c>
      <c r="F142" s="24">
        <v>1420875</v>
      </c>
      <c r="G142" s="7"/>
      <c r="H142" s="7"/>
      <c r="I142" s="7"/>
      <c r="J142" s="7"/>
      <c r="K142" s="7"/>
    </row>
    <row r="143" spans="1:11" s="9" customFormat="1" ht="15.6" x14ac:dyDescent="0.3">
      <c r="A143" s="18" t="s">
        <v>26</v>
      </c>
      <c r="B143" s="24">
        <v>3190</v>
      </c>
      <c r="C143" s="24">
        <f t="shared" si="23"/>
        <v>2900</v>
      </c>
      <c r="D143" s="24">
        <v>6090</v>
      </c>
      <c r="E143" s="24">
        <v>393010</v>
      </c>
      <c r="F143" s="24">
        <v>1021850</v>
      </c>
      <c r="G143" s="14"/>
      <c r="H143" s="14"/>
      <c r="I143" s="14"/>
      <c r="J143" s="15"/>
      <c r="K143" s="19"/>
    </row>
    <row r="144" spans="1:11" s="9" customFormat="1" ht="15.6" x14ac:dyDescent="0.3">
      <c r="A144" s="18" t="s">
        <v>27</v>
      </c>
      <c r="B144" s="24">
        <v>2530</v>
      </c>
      <c r="C144" s="24">
        <f t="shared" si="23"/>
        <v>2055</v>
      </c>
      <c r="D144" s="24">
        <v>4585</v>
      </c>
      <c r="E144" s="24">
        <v>291185</v>
      </c>
      <c r="F144" s="24">
        <v>749650</v>
      </c>
      <c r="G144" s="33"/>
      <c r="H144" s="33"/>
      <c r="I144" s="33"/>
      <c r="J144" s="20"/>
      <c r="K144" s="20"/>
    </row>
    <row r="145" spans="1:11" s="9" customFormat="1" ht="15.6" x14ac:dyDescent="0.3">
      <c r="A145" s="18" t="s">
        <v>28</v>
      </c>
      <c r="B145" s="24">
        <v>3075</v>
      </c>
      <c r="C145" s="24">
        <f t="shared" si="23"/>
        <v>2070</v>
      </c>
      <c r="D145" s="24">
        <v>5145</v>
      </c>
      <c r="E145" s="24">
        <v>301075</v>
      </c>
      <c r="F145" s="24">
        <v>770780</v>
      </c>
      <c r="G145" s="14"/>
      <c r="H145" s="14"/>
      <c r="I145" s="14"/>
      <c r="J145" s="15"/>
      <c r="K145" s="19"/>
    </row>
    <row r="146" spans="1:11" s="9" customFormat="1" ht="15.6" x14ac:dyDescent="0.3">
      <c r="A146" s="21" t="s">
        <v>31</v>
      </c>
      <c r="B146" s="24">
        <f>SUM(B128:B145)</f>
        <v>131805</v>
      </c>
      <c r="C146" s="24">
        <f>SUM(C128:C145)</f>
        <v>90905</v>
      </c>
      <c r="D146" s="24">
        <f>SUM(D128:D145)</f>
        <v>222710</v>
      </c>
      <c r="E146" s="24">
        <f>SUM(E128:E145)</f>
        <v>13448505</v>
      </c>
      <c r="F146" s="24">
        <f>SUM(F128:F145)</f>
        <v>35151725</v>
      </c>
      <c r="G146" s="14"/>
      <c r="H146" s="14"/>
      <c r="I146" s="14"/>
      <c r="J146" s="15"/>
      <c r="K146" s="19"/>
    </row>
    <row r="147" spans="1:11" s="9" customFormat="1" ht="15.6" x14ac:dyDescent="0.3">
      <c r="A147" s="10" t="s">
        <v>29</v>
      </c>
      <c r="B147" s="10"/>
      <c r="C147" s="10"/>
      <c r="D147" s="4"/>
      <c r="E147" s="6"/>
      <c r="F147" s="6"/>
      <c r="G147" s="14"/>
      <c r="H147" s="14"/>
      <c r="I147" s="14"/>
      <c r="J147" s="15"/>
      <c r="K147" s="19"/>
    </row>
    <row r="148" spans="1:11" s="9" customFormat="1" ht="15.6" x14ac:dyDescent="0.3">
      <c r="A148" s="10"/>
      <c r="B148" s="10"/>
      <c r="C148" s="10"/>
      <c r="D148" s="4"/>
      <c r="E148" s="6"/>
      <c r="F148" s="6"/>
      <c r="G148" s="8"/>
      <c r="H148" s="8"/>
      <c r="I148" s="8"/>
      <c r="J148" s="15"/>
      <c r="K148" s="19"/>
    </row>
    <row r="149" spans="1:11" ht="15.6" x14ac:dyDescent="0.3">
      <c r="A149" s="42" t="s">
        <v>42</v>
      </c>
      <c r="B149" s="43"/>
      <c r="C149" s="43"/>
      <c r="D149" s="43"/>
      <c r="E149" s="43"/>
      <c r="F149" s="43"/>
      <c r="G149" s="43"/>
      <c r="H149" s="43"/>
      <c r="I149" s="43"/>
      <c r="J149" s="43"/>
      <c r="K149" s="34"/>
    </row>
    <row r="150" spans="1:11" s="9" customFormat="1" ht="15.6" x14ac:dyDescent="0.3">
      <c r="A150" s="43"/>
      <c r="B150" s="43"/>
      <c r="C150" s="43"/>
      <c r="D150" s="43"/>
      <c r="E150" s="43"/>
      <c r="F150" s="43"/>
      <c r="G150" s="43"/>
      <c r="H150" s="43"/>
      <c r="I150" s="43"/>
      <c r="J150" s="43"/>
      <c r="K150" s="35"/>
    </row>
    <row r="152" spans="1:11" ht="15.6" x14ac:dyDescent="0.3">
      <c r="A152" s="39" t="s">
        <v>46</v>
      </c>
    </row>
    <row r="156" spans="1:11" ht="15.6" x14ac:dyDescent="0.25">
      <c r="A156" s="22"/>
    </row>
  </sheetData>
  <mergeCells count="4">
    <mergeCell ref="A15:K20"/>
    <mergeCell ref="A22:K31"/>
    <mergeCell ref="A149:J150"/>
    <mergeCell ref="A1:B9"/>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2016-12-06T19:31:55Z</dcterms:created>
  <dcterms:modified xsi:type="dcterms:W3CDTF">2022-06-14T19:25:11Z</dcterms:modified>
  <cp:category/>
  <cp:contentStatus/>
</cp:coreProperties>
</file>